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739"/>
  </bookViews>
  <sheets>
    <sheet name="Территории" sheetId="9" r:id="rId1"/>
    <sheet name="Пешеходный" sheetId="5" r:id="rId2"/>
    <sheet name="Водный" sheetId="2" r:id="rId3"/>
    <sheet name="Горный" sheetId="1" r:id="rId4"/>
    <sheet name="Лыжный" sheetId="4" r:id="rId5"/>
    <sheet name="Парусный" sheetId="6" r:id="rId6"/>
    <sheet name="Передвижение" sheetId="12" r:id="rId7"/>
    <sheet name="Комби" sheetId="7" r:id="rId8"/>
  </sheets>
  <definedNames>
    <definedName name="_xlnm.Print_Area" localSheetId="2">Водный!$A$1:$Q$41</definedName>
    <definedName name="_xlnm.Print_Area" localSheetId="3">Горный!$A$1:$Q$39</definedName>
    <definedName name="_xlnm.Print_Area" localSheetId="7">Комби!$A$1:$Q$32</definedName>
    <definedName name="_xlnm.Print_Area" localSheetId="4">Лыжный!$A$1:$Q$27</definedName>
    <definedName name="_xlnm.Print_Area" localSheetId="5">Парусный!$A$1:$Q$33</definedName>
    <definedName name="_xlnm.Print_Area" localSheetId="6">Передвижение!$A$1:$Q$41</definedName>
    <definedName name="_xlnm.Print_Area" localSheetId="1">Пешеходный!$A$1:$Q$34</definedName>
  </definedNames>
  <calcPr calcId="125725" refMode="R1C1"/>
</workbook>
</file>

<file path=xl/calcChain.xml><?xml version="1.0" encoding="utf-8"?>
<calcChain xmlns="http://schemas.openxmlformats.org/spreadsheetml/2006/main">
  <c r="P19" i="5"/>
  <c r="P20"/>
  <c r="P21"/>
  <c r="P22"/>
  <c r="P23"/>
  <c r="P24"/>
  <c r="P25"/>
  <c r="P18"/>
  <c r="P19" i="2"/>
  <c r="P20"/>
  <c r="P21"/>
  <c r="P22"/>
  <c r="P23"/>
  <c r="P24"/>
  <c r="P25"/>
  <c r="P26"/>
  <c r="P27"/>
  <c r="P28"/>
  <c r="P29"/>
  <c r="P30"/>
  <c r="P31"/>
  <c r="P32"/>
  <c r="P18"/>
  <c r="P19" i="1"/>
  <c r="P20"/>
  <c r="P21"/>
  <c r="P22"/>
  <c r="P23"/>
  <c r="P24"/>
  <c r="P25"/>
  <c r="P26"/>
  <c r="P27"/>
  <c r="P28"/>
  <c r="P18"/>
  <c r="P25" i="6"/>
  <c r="P19"/>
  <c r="P20"/>
  <c r="P21"/>
  <c r="P22"/>
  <c r="P23"/>
  <c r="P24"/>
  <c r="P18"/>
  <c r="P21" i="12"/>
  <c r="P22"/>
  <c r="P23"/>
  <c r="P24"/>
  <c r="P25"/>
  <c r="P26"/>
  <c r="P27"/>
  <c r="P28"/>
  <c r="P29"/>
  <c r="P30"/>
  <c r="P31"/>
  <c r="P32"/>
  <c r="P33"/>
  <c r="P19"/>
  <c r="P20"/>
  <c r="P17"/>
  <c r="P25" i="7"/>
  <c r="P24"/>
  <c r="P23"/>
  <c r="P22"/>
  <c r="P21"/>
  <c r="P20"/>
  <c r="P19"/>
  <c r="P18"/>
  <c r="N17" i="6"/>
</calcChain>
</file>

<file path=xl/sharedStrings.xml><?xml version="1.0" encoding="utf-8"?>
<sst xmlns="http://schemas.openxmlformats.org/spreadsheetml/2006/main" count="726" uniqueCount="441">
  <si>
    <t>Юдин В.А., г. Новосибирск, Симонов Н.А., СС3К, г. Новосибирск</t>
  </si>
  <si>
    <t>Макунин А.А., СС1К, г. Томск, Сальников Г.Е., СС1К, г. Новосибирск</t>
  </si>
  <si>
    <t>Аксёнова Н.А., СС1К, г. Кемерово, Белкин А.В., СС1К, г. Тула</t>
  </si>
  <si>
    <t>Мандракова Е.А., СС1К,  г. Томск, Нехаев В.И., СС1К, г. Красноярск</t>
  </si>
  <si>
    <t>Китаев В.В., СС3К,  г. Ульяновск, Ворожищев М.Г., г. Томск</t>
  </si>
  <si>
    <t>Шкрябин В.В., СС1К, г. Владивосток, Сипайлов А.Г., г. Томск</t>
  </si>
  <si>
    <t>Пиманов О.В.,  г. Абакан, Гимранов Р.Р., СС1К, г. Челябинск</t>
  </si>
  <si>
    <t>Навротский П.И., СС1К, г. Барнаул, Климин С.К., г. Зеленогорск</t>
  </si>
  <si>
    <t>Зуй С.Б., СС1К, г. Лангепас, Мандракова Е.А., СС1К, г. Томск</t>
  </si>
  <si>
    <t>Юричев А.Н., СС2К, г. Томск, Дорошенко А.С., СС1К, г. Томск</t>
  </si>
  <si>
    <t>Костылев Ю.С., СС1К, г. Томск, Жигарев О.Л., ССВК, МСМК, г. Новосибирск</t>
  </si>
  <si>
    <t>Кулик А.П., МС, г. Новосибирск, Навротский П.И., СС1К, г. Барнаул</t>
  </si>
  <si>
    <t>Гинзбург Е.И., СС1К,  г. Новосибирск, Добарина И.А., ССВК, г. Новосибирск</t>
  </si>
  <si>
    <t>МИНИСТЕРСТВО СПОРТА РОССИЙСКОЙ ФЕДЕРАЦИИ</t>
  </si>
  <si>
    <t>Маршрут – на средствах передвижения 1 - 6 к.с. (0840061811Я)</t>
  </si>
  <si>
    <t>Западная Сибирь, Северный Урал      г. Новосибирск – г. Барабинск – г. Татарск – г. Калачинск – г. Омск – г. Тюкалинск – пос. Крутинка – г. Ишим – пос. Вагай – г. Тюмень – пос. Талица – г. Камышлов – г. Екатеринбург – г. Первоуральск – г. Невьянск – г. Нижний Тагил – р.п. Кушва – г. Нижняя Тура – г. Серов – г. Краснотуринск – пос. Ивдель – р. Ушма – пер. Дятлова 1096 – р. Тумпья – Домик Манси – Печоро-Илычский заповедник – плато Маньпупунер 720 – пер. Дятлова – р. Лозьва – р. Ушма – г. Чистоп – пос. Вижай – г. Екатеринбург – г. Тюкалинск – г. Новосибирск (авто)</t>
  </si>
  <si>
    <t>Центральный Алтай, Монголия         г. Барнаул – г. Бийск – г. Горно-Алтайск – пер. Семинский – пер. Чике-Таман – пос. Онгудай – пос. Акташ – пос. Кош-Агач – пос. Ташанта – г. Баян-Ульгий – оз. Ачит-нур – оз. Урэг-нур – г. Улаангом – оз. Хяргас – пос. Ургамал – р. Завхан – оз. Дурген – пустыня Монгол элс – г. Ховд – БЛ фестиваля – лед. хребта Цамбагарав (рад.) – г. Баян-Ульгий – пос. Ташанта – пос. Кош-Агач – пер. Чике-Таман – пер. Семинский – г. Горно-Алтайск –  г. Бийск – г. Барнаул (авто)</t>
  </si>
  <si>
    <t>Центральный Алтай, Восточный Алтай. Западный Саян      г. Томск – г. Юрга – г. Белово – г. Бийск – пос. Алтайское – пер. Комарский н/к – пос. Черга – пос. Шебалино – пер. Семинский н/к – пос. Онгудай – пер. Чике-Таман (старый) – пос. Иня – пос. Чибит – пос. Акташ – пер. Улаганский н/к – пос. Улаган – пер. Кату-Ярык (рад.) – пос. Акташ – пос. Кош-Агач – р. Тархата – ист. Тёплый ключ – р. Тархата  (рад.) – пос. Кош-Агач – р. Бугузун – пер. Бугузун – р. Моген-Бурен – пос. Кызыл-Хая – пер. Ак-Адыр – пос. Мугур-Аксы – р. Мугур – в. Монгун-Тайга – р. Мугур (рад. пешком) – пос. Мугур-Аксы – пер. Коге-Дава – пер. Арзайты – пос. Хандагайты – пос. Дус-Даг – пос. Самагалтай – г. Кызыл – пос. Арадан - м/с Оленья речка – Усинский тракт (старый) – пос. Танзыбей – пос. Червизюль – пос. Моторское – пос. Каратузское  – пос. Кочергино – пос. Курагино – пос. Кошурниково – пещ. Большая Орешная (пешком) – пос. Нарва – пос. Кускун – г. Красноярск – г. Дивногорск – г. Ачинск – г. Мариинск – г. Томск (авто)</t>
  </si>
  <si>
    <t>Каминская Светлана Викторовна, Новосибирская область, г. Новосибирск, НООО КАМТ «СИБИРЬ»</t>
  </si>
  <si>
    <t>Каминская Светлана, Окишев Анатолий, Белошапкин Сергей, Кандабаров Леонид, Суховенко Алексей</t>
  </si>
  <si>
    <t>Западная Сибирь, Монголия    г. Новосибирск – "Чуйский тракт" – КПП «Ташанта» – КПП «Цаганур» – г. Баян-Ульгий – оз. Ачит – оз. Урэг – г. Улаангом – оз. Хяргас – пос. Ургамал – р. Завхан – оз. Дурген – г. Ховд – оз. Толбо – пос. Цагааннуур – КПП «Ташанта» – "Чуйский тракт" – г. Новосибирск (авто, мото)</t>
  </si>
  <si>
    <t>Коротких Павел, Дмитриев Максим, Дробышев Евгений, Коротких Татьяна</t>
  </si>
  <si>
    <t>Северный Урал    г. Омск – г. Тюкалинск – г. Ишим – пос. Бердюжье – пос. Макушино – г. Курган – г. Далматово – г. Екатеринбург – г. Пермь – г. Березники – г. Соликамск – г. Красновишерск – пом. Мутиха – пос. Золотанка – пос. Новая Двадцатка – пос. Цепел – г. Красновишерск – г. Березники – пос. Яйва – пос. Чикман – пос. Верхняя Косьва – пос. Усть-Тыпыл – пос. Кытлым – г. Карпинск – пос. Североуральск – г. Ивдель – г. Югорск – пос. Советский – г. Ханты-Мансийск – пос. Горноправдинск – пос. Демьянское – г. Тобольск – пос. Вагай – г. Ишим – г. Омск (авто)</t>
  </si>
  <si>
    <t>Турков Алексей Николаевич, Новосибирская область, г. Новосибирск</t>
  </si>
  <si>
    <t>Турков Алексей, Самойлов Евгений, Стругай Максим, Дороничев Павел, Ковалев Павел</t>
  </si>
  <si>
    <t>Восточный Алтай, Западный Саян  пос. Кош-Агач – пос. Кокоря – пер. Бугузун н/к – оз. Ак-Холь – р. Моген-Бурен – оз.Хиндиктиг-Холь – р. Каргы – пос. Мугур-Аксы – пер. Коге-Даба – р. Барлык – р. Арзайты – пер.Арзайты – р. Саглы – пос. Саглы – пер. Тайга-Ужу – р. Чазадыр – р. Барлык – пос. Эрги-Барлык – пос. Кызыл-Мажалык – Саянский тракт – г. Абаза (вело)</t>
  </si>
  <si>
    <t>Шаламов Дмитрий, Бабушкин Алексей, Бабушкин Семён, Мельников Максим, Савельева Ирина, Варламов Сергей, Белогурова Елена, Ситников Игорь, Кисляк Алёна, Кондрашов Дмитрий, Евдокимов Алексей, Белов Евгений, Парфёнов Виталий, Парфёнова Елена, Мирошниченко Евгений, Гридчин Александр, Дроздов Сергей, Черноусов Павел, Шилина Ирина, Хазов Антон, Сиваракша Вадим, Останькович Александр, Астраханцев Николай,  Астраханцева Александра, Миняйлова Наталья, Судоргин Роман, Макушина Юлия, Чайкин Михаил, Королев Анатолий, Королев Константин</t>
  </si>
  <si>
    <t>Западная Сибирь, Салаирский кряж        г. Новосибирск – поc. Евсино – пос. Ургун – пос. Гусельниково – пос. Легостаево – пос. Новососедово – пос. Верх-Ики – ур. Смирновское – в. Пихтовый гребень – ур. Еловка – лог Колтыриха – пос. Верх-Чемской – пос. Дергаусово – г. Новосибирск (авто)</t>
  </si>
  <si>
    <t>Монголия, Западная Сибирь   г. Томск – г. Мариинск – г. Ачинск – г. Ужур – оз. Беле – г. Абакан – пер. Буйбинский – пер. Солнечный – пер. Нолевка – г. Кызыл – пос. Шагонар – пос. Чадан – пер. Хондергей – КПП Хандагайты – г. Улангом – оз. Убсу-Нур (рад.) – пер. Сэрун-Даба 1727 – пер. 1743 – оз. Хара-Ус-Нур – г. Ховд – пер. Модон-Обоны-Хутэл 1647 – пер. 1684 – пер. 1810 – оз. Дурген – пос. Хухморьт – хр. Уртон-Цахирын-Нуру – хр. Цаган-Хайрхан – г. Баян-Ула – пер. 1883 – г. Алтай – пос. Хурэ-Марал – пер. Шивэтийн-Дурэлдж 2266 – пос. Бу-Цаган – пер. 1990 – пос. Бумбэгэр – г. Баян-Хонгор – пос. Джинст – пос. Шинджинст – ущ. Баян-Сайрын-Хундий – хр. Довонгийн-Нуру – оз. Дзулганай – ур. Хэрмэн-Цав – г. Гурвантес – оз. Тэсийн-Нур – пос. Севрэй – пески Хонгорын-Элс – пос. Севрэй – ур. Хун-Нурын-Шал – ур. Дзун-Холой – пос. Баянлиг – в. Хвут-Хара – ур. Дзадгайн-Ам – оз. Орог-Нур – пос. Богд – пос. Джинст – г. Баян-Хонгор – пос. Бумбэгэр – пос. Бу-Цаган – ур. Шавагт-Холой – пер. 2253 – ур. Джаргалант-Баран – пер. Ламын-Дурэлдж 2450 – ур. Хоногийн-Хундий – г. Баян-Булаг – пер. Булыний-Даба 2736 – оз. Хигз-Нур 2590 – пер. 2597 – пер. Улан-Чулуны-Дурэлдж 2592 – пос. Отгон – ур. Худжиртын-Ам – пер. Хундлэнгийн-Даба 2515 – ур. Ар-Хундлэн – пер. 2227 – р. Ширэгийн-Гол – ур. Хушот – пер. Хушотийн-Даба 2490 – пер. Бугатын-Даба 2195 – г. Улиастай – пер. 1806 – горы Улан-Чулуны-Хяра – пер. Хайрханы-Дурэдж 1987 – пос. Эрдэнэ-Хайрхан – пос. Дзабхан-Мандал – пос. Ургамал – оз. Хяргас – оз. Айраг-Нур – оз. Хяргас – пос. Наранбулаг – г. Улангом – КПП Хандагайты – пер. Хондергей – пос. Чадан – пос. Ак-Довурак – пер. Саянский 2214 – пос. Абаза – пос. Таштып – г. Абакан – пос. Новоселово – г. Ужур – г. Назарово – г. Ачинск – г. Мариинск – г. Томск (авто)</t>
  </si>
  <si>
    <t>Забайкалье       г. Новосибирск – г. Красноярск – г. Зима – пос. Жигалово – пос. Улькан – г. Серобайкальск – пос. Новый Уоян – пос. Янчукан – пос. Северомуйск – пос. Таксимо – пос. Витим – пос. Куанда – пос. Новая Чара – пос. Хани – пос. Олекма – пос. Мостовой – пос. Юктали – пос. Чильчи – пос. Ларба – пос. Кувыкта – г. Тында – г. Чита – г. Улан-Удэ – г. Иркутск – г. Красноярск – г. Новосибирск (авто)</t>
  </si>
  <si>
    <t>Северо-Восточный Алтай      г. Новосибирск – г. Бийск – пер. Семинский н/к – пер. Чике-Таман н/к (старый) – пос. Инегень – начало тропы Тюнгур-Иня (рад.) –  пос. Акташ – пер. Кату-Ярык н/к – вод. Учар (пешком) – пос. Балыкча – м. Кырсай (оз. Телецкое) – р. Чулышман (каменные грибы) – пер. Ороктой н/к – пос. Чемал – г. Бийск – г. Новосибирск (авто)</t>
  </si>
  <si>
    <t xml:space="preserve">Маслениковский Андрей Сергеевич,                                                                                      Новосибирская область, г. Новосибирск "Тихий омут". </t>
  </si>
  <si>
    <t>Навротский П.И., СС1К, г. Барнаул, Горбик Е.А., СС1К, МС, г. Барнаул</t>
  </si>
  <si>
    <t>Киселёв А.Р., СС1К, МС, г. Новосибирск, Киселёв В.Р., СС1К, МС, г. Новосибирск</t>
  </si>
  <si>
    <t>Маслобоева О.Е., КМС, г. Новосибирск, Мачник В.Н., СС2К, г. Новосибирск</t>
  </si>
  <si>
    <t>Киселёв В.Р., СС1К, МС, г. Новосибирск</t>
  </si>
  <si>
    <t xml:space="preserve">Климин Сергей Константинович,                                                                           Красноярский край, г. Зеленогорск, спортивный клуб горного туризма «Фирн»
</t>
  </si>
  <si>
    <t>Климин Сергей, Петровский Леонид, Рудаков Максим, Пушкарев Иван</t>
  </si>
  <si>
    <t>Восточный Саян    устье ручья б/н, №8 – сплав по р. Сокаревка – сплав по р. Кан – р. Енисей – пос. Кононово</t>
  </si>
  <si>
    <t>09.05.13 – 18.05.13 г.,                    9 дней, 106 км</t>
  </si>
  <si>
    <t>В/З</t>
  </si>
  <si>
    <t>участие в Чемпионате России</t>
  </si>
  <si>
    <t>Квалификационный ранг соревнований - 39 баллов;</t>
  </si>
  <si>
    <t>Омская  область</t>
  </si>
  <si>
    <t>1200, 1010, 845</t>
  </si>
  <si>
    <t>Центральный Алтай, Плато Укок        пос. Кош-Агач –  р. Тархата – р. Усай – пер. 2650 н/к – р. Жумалы –  пер. Тёплый Ключ н/к, 2900 – р. Калгуты –  р. Ак-Алаха – р. Аккол – пер. Аккол н/к, 2769 – р. Сарытас – р. Жумалы – р. Джазатор – р. Тара – пер. Ажу н/к, 2925 – р. Елангаш – пос. Ортолык – пос. Курай – пос. Белый Бом – пер. Чике-Таман н/к, 1295 – пос. Онгудай – пос. Туекта (вело)</t>
  </si>
  <si>
    <t>Моисеев Артём Юрьевич,                                                                                   Тульская область, г. Тула, Тульский областной клуб туристов</t>
  </si>
  <si>
    <t>Исайчев Дмитрий, Мазникин Сергей, Матюшкин Сергей, Моисеев Артём</t>
  </si>
  <si>
    <t>Средняя Азия     пос. Саксаульский – пос. Акеспе – Аральское море (север) – пос. Шомишкол – пос.  Сарыой п/п – пос. Таскора п/п – сб. пункт №2 п/п – пос. Тассай – пос. Аксай – пос. Тущьайрык – горы Жельтау п/п – горы Колешкелы п/п – пос. Опорный п/п – пос. Саракамыс –ПШТО – пос. Жана Каратон – г. Кульсары (вело)</t>
  </si>
  <si>
    <t>01.03.14 – 06.03.14 г.</t>
  </si>
  <si>
    <t>Чемпионат ДВФО и СФО по спортивному туризму 2014 г.                            01.03.14 - 06.03.14, г. Новосибирск</t>
  </si>
  <si>
    <t>Квалификационный ранг соревнований - 60 баллов;</t>
  </si>
  <si>
    <t>Костылев Ю.С., СС1К, г. Томск</t>
  </si>
  <si>
    <t>Юричев А.Н., СС2К, г. Томск</t>
  </si>
  <si>
    <t>Навротский П.И., СС1К, г. Барнаул</t>
  </si>
  <si>
    <t>Зуй С.Б., СС1К, г. Лангепас</t>
  </si>
  <si>
    <t>Гимранов Р. Р., СС1К, г. Челябинск.</t>
  </si>
  <si>
    <t>Гинзбург Е.И., СС1К,  г. Новосибирск</t>
  </si>
  <si>
    <t>Сальников Г.Е., СС1К, г. Новосибирск</t>
  </si>
  <si>
    <t>Ранг соревнований:</t>
  </si>
  <si>
    <t>Дисциплина:</t>
  </si>
  <si>
    <t>Вид программы:</t>
  </si>
  <si>
    <t>Показатели:</t>
  </si>
  <si>
    <t>ПРОТОКОЛ РЕЗУЛЬТАТОВ</t>
  </si>
  <si>
    <t xml:space="preserve">Район прохождения маршрута </t>
  </si>
  <si>
    <t>% от результата победителя</t>
  </si>
  <si>
    <t>Выполнение разряда</t>
  </si>
  <si>
    <t xml:space="preserve">Нитка пройденного маршрута </t>
  </si>
  <si>
    <t>Судьи по виду:</t>
  </si>
  <si>
    <t xml:space="preserve">Зам. гл. судьи по виду                 </t>
  </si>
  <si>
    <t>ФЕДЕРАЦИЯ СПОРТИВНОГО ТУРИЗМА РОССИИ</t>
  </si>
  <si>
    <t>ФЕДЕРАЦИЯ СПОРТИВНОГО ТУРИЗМА РОССИИ    НОВОСИБИРСКОЕ ОТДЕЛЕНИЕ</t>
  </si>
  <si>
    <t>Чемпионат ДВФО и СФО по спортивному туризму 2014 г.</t>
  </si>
  <si>
    <t xml:space="preserve">Маршрут </t>
  </si>
  <si>
    <t>Маршрут – пешеходный 1 - 6 к.с. (0840011811Я)</t>
  </si>
  <si>
    <t>Сложность. Новизна. Безопасность. Напряженность. Полезность</t>
  </si>
  <si>
    <t xml:space="preserve">Жигарев О.Л., ССВК, МСМК, г. Новосибирск </t>
  </si>
  <si>
    <t>1 разряд - %; 2 разряд - %; 3 разряд -  %</t>
  </si>
  <si>
    <t>Маршрут – водный 1 - 6 к.с. (0840021811Я)</t>
  </si>
  <si>
    <t>Кузнецкий Ала-Тау         ст. Лужба – р. Амзас – пер. Тальк – руч. Алгуй – пер. Лесной – руч. Поднебесный – р. Бельсу – оз. Выпускников – р. Бельсу (пешком) – сплав по р. Бельсу (пор. Безымянный, пор. Ступенька, пор. Каскад Горло, пор. Каменная Роща) – сплав по р. Томь – ст. Чульжан</t>
  </si>
  <si>
    <t>Маршрут - горный 1 - 6 к.с. (0840031811Я)</t>
  </si>
  <si>
    <t>1 разряд - %; 2 разряд - %; 3 разряд - %</t>
  </si>
  <si>
    <t>Квалификационный ранг соревнований - 20 баллов;</t>
  </si>
  <si>
    <t>Квалификационный ранг соревнований - 29 баллов;</t>
  </si>
  <si>
    <t>Маршрут – лыжный 1 - 6 к.с. (0840041811Я)</t>
  </si>
  <si>
    <t>Маршрут – парусный 1 - 6 к.с. (0840051811Я)</t>
  </si>
  <si>
    <t>№  п/п</t>
  </si>
  <si>
    <t xml:space="preserve">ФИО руководителя группы,         территория РФ, город, клуб, секция </t>
  </si>
  <si>
    <t>Состав группы, спортивный разряд</t>
  </si>
  <si>
    <t>к.с. заяв.</t>
  </si>
  <si>
    <t>Кол. участ.</t>
  </si>
  <si>
    <t>Сроки прохождения</t>
  </si>
  <si>
    <t>Новосибирская область, г. Новосибирск</t>
  </si>
  <si>
    <t>Гаджиева Эльмира Рауфовна,                                                                             Иркутская область, Байкальский государственный  университет экономики и права, т/э клуб "Академия"</t>
  </si>
  <si>
    <t>Гаджиева Эльмира, Белобородов Дмитрий, Белоногова Ирина, Никитенко Татьяна, Черепанова Екатерина</t>
  </si>
  <si>
    <t>Кучумова Любовь Викторовна,                                                                           Томская область, г. Томск, Томская федерация спортивного туризма, НИ ТПУ, тск «Амазонки»</t>
  </si>
  <si>
    <t>Ершов Алексей, Гайсин Фархат, Кучумова Любовь, Махинько Александра, Родионов Валерий, Умутбеков Даурен, Яфясов Руслан</t>
  </si>
  <si>
    <t>Бычков Евгений Александрович,                                                                                Новосибирская область, г. Новосибирск, Новосибирский государственный университет, Секция горного туризма</t>
  </si>
  <si>
    <t>Бычков Евгений, Глущенко Ольга, Васильев Антон, Брызгалов Леонид, Полянская Екатерина, Храпов Евгений, Волков Сергей, Воробьёва Дарья</t>
  </si>
  <si>
    <t>Голейнова Наталья Викторовна                                                                       Новосибирская  область, г. Новосибирск, Новосибирский государственный педагогический университет, т/к "АРГО"</t>
  </si>
  <si>
    <t>Лучко Максим, Дерябина Марина, Бонистра Ярик, Новосёлов Илья, Чупин Андрей</t>
  </si>
  <si>
    <t>Шевелёв Георгий Юрьевич,                                                                                   Новосибирская область, г. Новосибирск, Новосибирский государственный университет, Секция горного туризма</t>
  </si>
  <si>
    <t>Гнедкова Екатерина, Малькович Евгений, Миронова Кристина, Романченко Семён, Сальников Олег, Стрельник Алексей, Хохлов Александр, Шевелёв Георгий, Яценко Дмитрий</t>
  </si>
  <si>
    <t>Добарина Ирина, Елфимова Таисия, Манин Яков, Пономарев Сергей, Благовещенский Владимин, Мокроусов Андрей</t>
  </si>
  <si>
    <t>Волобуева Ольга Евгеньевна,                                                                            Иркутская область, г. Железногорск-Илимский МБОУ ДОД "ДЮСШ" , туристско-спортивный клуб "Рассвет"</t>
  </si>
  <si>
    <t>Волобуева Ольга, Двугрошев Сергей, Белых Анна, Зинцов Алексей, Кривошеина  Анастасия, Гросфельд Елизавета, Сейда Евгений, Корчевский Михаил, Кошель Екатерина</t>
  </si>
  <si>
    <t>Горбатов Игорь Евгеньевич,                                                                              Иркутская область, г. Железногорск-Илимский МБОУ ДОД "ДЮСШ", туристско-спортивный клуб "Рассвет"</t>
  </si>
  <si>
    <t>Горбатов Игорь, Уктамов Анатолий, Горбатов Богдан, Волобуев Дмитрий, Волобуев Илья, Романова Дарья, Синяков Евгений, Ихно Анастасия</t>
  </si>
  <si>
    <t>Жигарев Олег Львович,                                                                                         Новосибирская область, г. Новосибирск, Новосибирский государственный педагогический университет, т/к "Ювента"</t>
  </si>
  <si>
    <t>Жигарев Олег, Глазачев Данил, Манин Яков, Пономарёв Сергей, Шрайнер Борис, Макаренко Виктория, Николаева Наталья, Лалов Иван, Богайчук Игорь Анатольевич</t>
  </si>
  <si>
    <t>Сергеев Антон Владимирович,                                                                             Алтайский край, г. Барнаул, т/к "Алые паруса"</t>
  </si>
  <si>
    <t>Сергеев Антон, Бейберетов Сергей, Чиляев Кирилл, Гейзе Юрий, Харламов Алексей, Федосенко Никита, Хохонин Василий, Корнева Дарья</t>
  </si>
  <si>
    <t xml:space="preserve">Бакланова Вера Павловна,                                                                                   Кемеровская область, г. Новокузнецк, МОУ ДОД ГДД (ю)Т им Н. К. Крупской  </t>
  </si>
  <si>
    <t>Гребенщиков Владислав, Анашкин Юрий, Дроздов Максим, Король Максим, Курманов Анатолий, Медведев Иван, Мыжевских Константин, Мунарев Дмитрий, Неугодников Ярослав, Некрасов Никита, Никитин Иван, Трегуб Тимур</t>
  </si>
  <si>
    <t>Анохин Сергей Дмитриевич,                                                                               Белгородская область, г. Белгород, НИУ «БелГУ» (Национальный исследовательский университет Белгородский государственный университет)</t>
  </si>
  <si>
    <t>Анохин Сергей, Трунова Наталья, Валяев Ярослав, Гребенюков Денис, Жилякова Кристина, Коваленко Евгения, Рыльский Сергей, Татариков Евгений</t>
  </si>
  <si>
    <t>Лучко Максим Иванович,                                                                                     Новосибирская область, г. Новосибирск</t>
  </si>
  <si>
    <t>Патрушина Лидия, Печенкина Ирина, Набиева Яна, Самситдинова Аделина, Азанова Анастасия, Минин Александр, Коснырева Карина, Ровейн Артём, Хильченко Андрей, Шангараев Алексей, Гильманов Роман, Чернова Мария</t>
  </si>
  <si>
    <t>Петров Евгений Александрович,                                                                          Кемеровская область, г. Новокузнецк, ГДД(Ю)Т им. Н.К. Крупской - КузГПА</t>
  </si>
  <si>
    <t>Петров Евгений, Сухов Алексей, Цуприй Дмитрий, Вавилина Екатерина, Трубенкова Ирина, Слободчикова Агния</t>
  </si>
  <si>
    <t>Павельев Анатолий Васильевич,                                                                            Красноярский край, г. Норильск, МБОУ ДОД «СДЮТиЭ»</t>
  </si>
  <si>
    <t>к.с. факт.</t>
  </si>
  <si>
    <t>Средние значения показателей</t>
  </si>
  <si>
    <t>Итого</t>
  </si>
  <si>
    <t>Сложность</t>
  </si>
  <si>
    <t>Новизна</t>
  </si>
  <si>
    <t>Безопасность</t>
  </si>
  <si>
    <t>Напряжен.</t>
  </si>
  <si>
    <t>Полезность</t>
  </si>
  <si>
    <t>(С)</t>
  </si>
  <si>
    <t xml:space="preserve">(НВ) </t>
  </si>
  <si>
    <t xml:space="preserve"> (Б) </t>
  </si>
  <si>
    <t xml:space="preserve">(Н) </t>
  </si>
  <si>
    <t>(П)</t>
  </si>
  <si>
    <t>Аргунова Марина Петровна,                                                                                  Алтайский край, г. Барнаул, РМАТ АФ, КГБОУДОД Алтайский краевой центр детско-юношеского туризма и краеведения</t>
  </si>
  <si>
    <t>Лахтиков Павел Владимирович,                                                                            Томская область, г. Томск</t>
  </si>
  <si>
    <t>Пономарёв Сергей Юрьевич,                                                                          Новосибирская область, г. Новосибирск, Новосибирское отделение федерации спортивного туризма, НГПУ, т/к «Ювента»</t>
  </si>
  <si>
    <t>Елфимова Таисия, Манин Яков, Мокроусов Андрей, Шрайнер Борис, Пономарёв Сергей</t>
  </si>
  <si>
    <t>Герасимов Сергей, Добрынин Леонид, Мокрушина Наталья, Овчинникова Светлана, Сметанина Алёна, Суслова Ксения, Терещенко Алексей, Фоминых Анна, Чирков Кирилл, Шмакова Мария</t>
  </si>
  <si>
    <t>Бабиков Виктор Аркадьевич,                                                                              Томская область, г. Томск</t>
  </si>
  <si>
    <t>Бабиков Виктор, Макушева Ольга, Макушев Антон</t>
  </si>
  <si>
    <t>Кирсанов Алексей, Лахтиков Павел, Лахтикова Надежда</t>
  </si>
  <si>
    <t>Борисов Михаил, Качесов Евгений, Кирносенко Виктор, Костаргина Надежда, Лосенков Сергей, Маслениковский Андрей, Пономарёв Сергей, Рафаилов Владимир, Рябов Александр, Рябов Евгений, Чичканова Марина, Шарапов Ринат, Шипилов Илья</t>
  </si>
  <si>
    <t xml:space="preserve">Ситников Игорь Викторович,                                                                                Новосибирская область, г. Новосибирск, Off Road Master Club, </t>
  </si>
  <si>
    <t>Ситников Игорь, Ситникова Анна, Ситникова Алиса</t>
  </si>
  <si>
    <t>Цыганов Виталий, Михнев Илья, Михнева Татьяна</t>
  </si>
  <si>
    <t>Макушина Юлия Вениаминовна,                                                                            Томская область, г. Томск</t>
  </si>
  <si>
    <t>Макушина Юлия, Чайкин Михаил</t>
  </si>
  <si>
    <t>2у</t>
  </si>
  <si>
    <t>Ершов Станислав Сергеевич,                                                                                  Новосибирская область, г. Новосибирск, OFF ROAD MASTER CLUB</t>
  </si>
  <si>
    <t xml:space="preserve">Главный судья                         </t>
  </si>
  <si>
    <t xml:space="preserve">Главный секретарь                  </t>
  </si>
  <si>
    <t>Аргунова Марина, Навротский Павел, Новиков Антон, Распопина Лилия, , Мезенцева Екатерина, Семыкина Жанна</t>
  </si>
  <si>
    <t>3у</t>
  </si>
  <si>
    <t>ДЕПАРТАМЕНТ ФИЗИЧЕСКОЙ КУЛЬТУРЫ И СПОРТА НОВОСИБИРСКОЙ ОБЛАСТИ</t>
  </si>
  <si>
    <t>ФЕДЕРАЦИЯ СПОРТИВНОГО ТУРИЗМА РОССИИ        НОВОСИБИРСКОЕ ОТДЕЛЕНИЕ</t>
  </si>
  <si>
    <t>Статус соревнований:</t>
  </si>
  <si>
    <t>Группа спортивных дисциплин:</t>
  </si>
  <si>
    <t xml:space="preserve">маршрут </t>
  </si>
  <si>
    <t>Виды спортивных дисциплин:</t>
  </si>
  <si>
    <t xml:space="preserve">маршрут – пешеходный, водный, горный, лыжный, на средствах передвижения, парусный, комбинированный, спелео (1 – 6 к.с.) </t>
  </si>
  <si>
    <t>ПРОТОКОЛ РЕЗУЛЬТАТОВ ТЕРРИТОРИАЛЬНОГО ЗАЧЁТА</t>
  </si>
  <si>
    <t>№№</t>
  </si>
  <si>
    <t>Сборная команда                                         территории Российской Федерации</t>
  </si>
  <si>
    <t>Пешеходный маршрут</t>
  </si>
  <si>
    <t>Водный маршрут</t>
  </si>
  <si>
    <t>Горный маршрут</t>
  </si>
  <si>
    <t>Лыжный маршрут</t>
  </si>
  <si>
    <t>Маршрут на средствах передвижения</t>
  </si>
  <si>
    <t>Парусный     маршрут</t>
  </si>
  <si>
    <t>Спелео        маршрут</t>
  </si>
  <si>
    <t>Комбинированный маршрут</t>
  </si>
  <si>
    <t>Сумма очков</t>
  </si>
  <si>
    <t>Место</t>
  </si>
  <si>
    <t>Томская область</t>
  </si>
  <si>
    <t>Новосибирская область</t>
  </si>
  <si>
    <t>Кемеровская область</t>
  </si>
  <si>
    <t>Челябинская область</t>
  </si>
  <si>
    <t>Алтайский край</t>
  </si>
  <si>
    <t xml:space="preserve">Красноярский край </t>
  </si>
  <si>
    <t>Иркутская область</t>
  </si>
  <si>
    <t>Кировская область</t>
  </si>
  <si>
    <t>Белгородская область</t>
  </si>
  <si>
    <t xml:space="preserve">Район прохождения маршрута,                 нитка пройденного маршрута </t>
  </si>
  <si>
    <t>Прибайкалье   ст. Гоуджекит – сплав по р. Гоуджекит – сплав по р. Тыя – г. Северобайкальск – ст. Дельбечинда – сплав по р. Кунерма – сплав по р. Улькан – сплав по р. Киренга – ст. Киренга</t>
  </si>
  <si>
    <t>Северный Алтай      567 км Чуйского тракта – сплав по р. Сема (пор. Чергушка 2 к.т., пор. Треугольник 3 к.т.) – сплав по р. Катунь (шив. Манжерокская 3 к.т., пор. Манжерок 3 к.т.) – пос. Майма</t>
  </si>
  <si>
    <t>Галахов Владимир Иванович,                                                                           Алтайский край, г. Бийск, "Клуб-600"</t>
  </si>
  <si>
    <t>Галахов Владимир, Кукуев Александр, Лебедев Евгений, Логвиненко Александр, Лямкин Владимир, Феофелактов Андрей, Шелехов Денис</t>
  </si>
  <si>
    <t>Центральный Алтай, Северо-Чуйский хребет, Катунский хребет       устье р. Кара-Айры – сплав по р.Карагем (пор. Белый Бом 4 к.т., пор. Винт 6 к.т., пор. Разбойники 5к.т., Чибитские пороги 4 к.т.) – сплав по р. Аргут (пор. Надолбы 6 к.т., пор. Труба Сапожникова 6 к.т., пор. Водопад Сапожникова 6 к.т., шив. Седая 5 к.т., пор. Угловой 5 к.т., пор. Медвежий 5 к.т., пор. Иедыгемский  5 к.т.) – устье р. Иедыгем – лед. Менсу (вертолёт) – р. Менсу – р. Иедыгем (пешком) – сплав по р. Аргут (пор. Ары-Юльский 5 к.т., пор. Белый 6 к.т., пор. Раздельный  6 к.т., пор. Атланты 5 к.т.) – р. Катунь – сплав по р. Катунь – пос. Большой Яломан</t>
  </si>
  <si>
    <t>Бакланова Вера, Березин Александр, Ежов Андрей,Копылов Александр, Тарасов Андрей, Степанов Роман, Чернышев Илья, Собянин Михаил, Зеленина Ольга, Борцайкин Павел</t>
  </si>
  <si>
    <t>Восточный Саян        пос. Нарын – сплав по р. Балыктыг-Хем – сплав по р. Каа-Хем – пос. Сарык-Сеп</t>
  </si>
  <si>
    <t>Западный Алтай              пос. Усть-Кумир – Ипатов мост (пешком) – сплав по р. Кумир – сплав по р.Чарыш (пор. Миндойский лоток 3 к.т., пор. Миндой 3 к.т., пор. Девичий 3 к.т., пор. Большой 4 к.т.) – пос. Коргон (пешком, кони) – вдп. Спартак – сплав р. Коргон (пор. Вираж 4 к.т., пор. Спартак 4 к.т., пор. Двухступенчатый 3 к.т., пор. Аврора 3 к.т., пор. Трехступенчатый 3 к.т., пор. Разиня 3 к.т., пор. Желоб 4 к.т., пор. Виктория 2 к.т., пор. №31-32 4 к.т., пор. Обзац 4 к.т., пор. №40 4 к.т.) – сплав по р. Чарыш – пос. Красный партизан</t>
  </si>
  <si>
    <t>Климентенко Иван Леонидович,                                                                            Томская область, г.Томск, НИ Томский политехнический университет, т.с.к. "Амазонки"</t>
  </si>
  <si>
    <t>Добижа Андрей, Захаревич Аркадий, Климентенко Иван, Кошкаров Антон, Крель Александр, Литвишко Евгений, Назырова Зарина, Родионов Валерий, Сухов Павел, Цыганкова Юлия, Шагапова Эльвира, Швецова Кристина</t>
  </si>
  <si>
    <t>Кузнецкий Ала-Тау          ст. Балыксу – сплав по р. Томь – устье р. Казыр – сплав по р. Казыр (пор. Трек 3 к.т.) – сплав по р. Томь – устье р. Теба – сплав по р. Теба (пор. 3 к.т.) – сплав по р. Томь – ст. Чульжан</t>
  </si>
  <si>
    <t>Марков Анатолий Иннокентьевич,                                                                     Иркутская область, г. Братск, ООО ОА «Феникс»</t>
  </si>
  <si>
    <t>Давыденко Сергей, Маркова Валентина, Москаль Сергей, Марков Анатолий, Пестерев Виктор, Юмашев Валерий</t>
  </si>
  <si>
    <t>Восточный Саян, Западный Саян              оз. Шутхулай (авто) – р. Сарикта – пер. Низкое место – верх. р. Билин-Бажен (пешком) – сплав по р.Билин-Бажен (пор. Моренный 5 к.т., пор. Омега 5 к.т.) – сплав по р. Билин (пор. Кривун 4 к.т.) – сплав по р. Кызыл-Хем (пор. Сюрприз 5 к.т., пор. Три черепахи 4+ к.т., пор. Бахаревский 4+ к.т.) – сплав по р. Каа-Хем (пор. Васильевский 5 к.т., пор. Байбальский 5 к.т.) – пос. Эржей</t>
  </si>
  <si>
    <t>Яковлев Андрей Юрьевич,                                                                                  Иркутская область, ОГКУ «Аварийно-спасательная служба»</t>
  </si>
  <si>
    <t>Андрейко Сергей, Борисенко Михаил, Коровина Дарья, Моргунов Олег, Мозголев Александр, Петров Игорь, Пинчук Николай, Прозоров Александр, Смирнов Владимир, Спиридонов Алексей, Щербинин Александр, Турушев Андрей, Фролов Евгений, Яковлев Андрей</t>
  </si>
  <si>
    <t>Восточный Саян           пос. Монды – верх. р. Урик – сплав по р. Урик (Хара-Жалгинский каньон) – р. Б. Белая - г. Иркутск.</t>
  </si>
  <si>
    <t>Градобоев Александр Николаевич,                                                                        Алтайский край, г. Бийск</t>
  </si>
  <si>
    <t>Ардашев Алексей, Бабурин Юрий, Басов Николай, Зибров Геннадий, Королёв Константин, Градобоев Александр</t>
  </si>
  <si>
    <t>Центральный Алтай  пос. Чибит – сплав по р. Чуя (Мажойский каскад) – сплав по р. Катунь – устье р. Урсул</t>
  </si>
  <si>
    <t>Кошкаров Антон Владимирович,                                                                          Томская область, г. Томск, ТПУ, т.с.к. «Амазонки»</t>
  </si>
  <si>
    <t>Климентенко Иван, Кошкаров Антон, Крель Александр, Фофонов Илья</t>
  </si>
  <si>
    <t>Западный Саян                          пер. Саянский – оз. Улуг-Мунгашхоль – оз. Пичи-Мунгашхоль (пешком) – сплав по р. Каратош – сплав по р. Она – сплав по р.  Абакан – г. Абаза</t>
  </si>
  <si>
    <t>Кузнецкий Ала-Тау            ст. Лужба –  р. Томь (переправа) – р. Амзас – пер. Лесной (Маруха) н/к – р. Маруха (пешком) – сплав по р. Бельсу – сплав по р. Томь – пос. Карлык</t>
  </si>
  <si>
    <t>Гребенщиков Владислав, Король Максим, Медведев Иван, Мыжевских Константин, Неугодников Ярослав, Некрасов Никита, Никитин Иван, Трегуб Тимур</t>
  </si>
  <si>
    <t>Западный Кавказ            р. Дукка Бол. – пер. Ай-Юлю 1А – р. Белая – р. Аманауз – пер. 2А – пер. Кара-Джаш 1А – пер. Иркиз 1А – р. Ак-Айры – в. Надежда 1Б – пер. Ак-Айры 1Б – пер. Славутич 1Б – р. Кизгыч (переправа) – пер. Бугой Чат н/к – р. Маруха – пер. Халега н/к – р. Аксаут – пер. н/к – р. Марка – пер. Мухинский н/к – р. Муху – пос. Теберда</t>
  </si>
  <si>
    <t>Глёков Евгений Федорович,                                                                                Красноярский край, г. Красноярск, Секция горного туризма</t>
  </si>
  <si>
    <t>Брагин Николай, Глёков Евгений,Данилина Елена, Ковель Владимир, Рыженков Андрей, Савельева Елена, Чудинова Екатерина</t>
  </si>
  <si>
    <t>Восточный Саян       пос. Нилова Пустынь – р. Хубыты – пос. Хубыты н/к – р. Баромгол – р. Ара-Хубыты – р. Ямангол – в. Обзорный н/к – р. Нарингол – ист. Шумак – в. Трёх капитанов 1А (рад.) – р. Шумак – р. Перевальная – пер. Ясный 1Б – р. Билюты Лев. – р. Билюты – пер. Бепкан 1А – пер. Динозавр 1А – р. Зун-Хандагай – пос. Аршан</t>
  </si>
  <si>
    <t>Павельев Анатолий, Павельева Нэля, Кривошеева Екатерина, Жибинов Дмитрий, Семёнов Виктор, Уразаев Александр, Жихарев Сергей</t>
  </si>
  <si>
    <t>Плато Путорана        пос. Талнах – р. Листвянка – р. Валёк – р. Валёк Верх. – в. Двуречье 800, 1Б, п/п (рад.) – р. Аякли Мал. – р. Аякли – р .Таликит – в. Горный хребет 875, 1Б, п/п (рад.)– пер. 591 – р. Таликит – р. Хенюлах – пер. 501 – оз. Аякли Вост. – р. Аякли – р. Хариусовая – пер. 370 – р. Валёк – р. Олор – 
р. Скалистая – руд. «Скалистый»(ВС-9)</t>
  </si>
  <si>
    <t>Кузнецкий Ала-Тау   ст. Балыкса – р. Томь – р. Теренсу + в. Пирамида, 1324 + в. Одинокая + в. Хазыр-Тырен, 1596 (траверс) – р. Улугчул – р. Харатас – в. Молния + в. Старая Крепость + в. Верхний Зуб + в. Малый Зуб 1Б (траверс) – пер. Высокогорный (Озёрный) – р. Высокогорный – р. Казыр Мал. – р. Куприяновский – пер. Шорский н/к – р. Алгуй – р. Амзас – р. Томь – ст. Лужба</t>
  </si>
  <si>
    <t>Патрушина Лидия Ивановна,                                                                                Челябинская область, г.Челябинск, МАОУ ДОД ЦДЮТиЭ "Космос"</t>
  </si>
  <si>
    <t>Кузнецкий Ала-Тау                 ст. Лужба – р. Алгуй – пер. Шорский н/к, 750 – р. Казыр Мал. – р. Высокогорный (рад) – пер. Алкис 1Б, 1710 – в. ХВИ – в. Большой Зуб 2047, 1Б – р. Казыр Мал. – р. Рамазин – пер. Караташский н/к, 1510 – пер. НГПИ 1А, 1730 – Золотая долина – пер. Козьи Ворота н/к, 1790 – в. Верхний Зуб 2178, 1Б – в. Три Грации + в. Серебряный – р. Рамазин – пер. Кунавина 1А, 1715 – р. Тайжасу Верх. – р. Бель-Су – р. Поднебесный – оз. Выпускников (рад) – пер. Маруха (Лесной) н/к – р. Амзас – ст. Лужба</t>
  </si>
  <si>
    <t xml:space="preserve">Гуляев Игорь Викторович,                                                                                   Кемеровская область, г. Новокузнецк, КОиН, ВСЦ "Патриот" </t>
  </si>
  <si>
    <t>Белов Денис, Гамов Артём, Дудкина Софья, Жуков Дмитрий, Малышев Эдуард, Положенцева Алёна, Сысолятин Сергей, Тюзин Максим, Тюкова Анна, Шевелев Геннадий, Гуляев Игорь</t>
  </si>
  <si>
    <t>Кузнецкий Ала-Тау                                  ст. Балыксу – р. Березовая Верх. – хр. Терень-Казырский н/к (трав.) – пер. Хмурый н/к – в. Пик А.Гайдара н/к, (рад.) – р. Малый Хунул-Хузух – пер. НГПИ + пер. Караташский 1А – р. Казыр Мал. – руч. Высокогорный – пер. АЛКИС 1Б – хр. Тигер-Тыш 1А (трав.) – пер. Крутой н/к – пер. Высокогорный н/к – в. Малый Зуб 1А (рад.) – пер. Тайжасу 1А – р. Тайжасу Нижн. – р. Бельсу – в. Двуглавая  1А (рад.) – руч. Поднебесный – р. Амзас – ст. Лужба</t>
  </si>
  <si>
    <t xml:space="preserve">Кораблин Ростислав Александрович,                                                                    Кемеровская область, г. Новокузнецк, КОиН, ВСЦ "Патриот" </t>
  </si>
  <si>
    <t>Баранов Артём, Бажин Сергей, Гуляев Игорь, Мирончик Екатерина, Паустьян Екатерина, Тюкова Анна, Кораблин Ростислав</t>
  </si>
  <si>
    <t>Западный Саян, хребеты Шешпир-Тайга, Метугул-Тайга, Ергаки       667 км – р. Ус – р. Тихая – пер. Шешпир Зап. н/к – р. Ус (переправа, 2А) – р. Меткуль – пер. Меткуль 1Б – р. Тайгиш Лев. – руч. Ледяной – пер. Близнецы Вост. 2А – пер. Зелёный 1А – пер. Звездный 2А – пер. Парабола н/к (рад.) – р. Тайгишонок – пер. НКТ 1А – пер. Сказка 1А – пер. Тайгиш-3 1Б – оз. Художников – пер. Курсантов Зап. 1А – пер. Тушканчик н/к – 603 км</t>
  </si>
  <si>
    <t>Восточный Саян, Китойские гольцы    пос. Самарта – руч. Малгайта-Жалга – пер. Малгайта-Жалга  н/к, 2310 –  р. Арлык-Гол – пер. Саган-Сайр-Дабан н/к, 2417 – р. Саган-Сайр – р. Китой (брод) – р. Альдонтэ – пер. Новогодний н/к, 1894 – р. Жалга – пер. Дабан-Жалга н/к, 1912 – р. Ара-Ошей – р. Яман-Гол – пер. Обзорный н/к, 2088 – р. Нарин-Гол – пер. Золото 2А, 2600 – руч. Золотой – р. Шумак – ист. Шумак – р. Перевальная – пер. Университетский 1Б, 2550 – руч. Мраморный – ист. Шумак – р. Шумак-Гол – пер. Семинаристов 2А, 2816 – р. Зун-Гол – пер. Надежда + Гранатовый 1А, 2767 – р. Хубуты – р. Эхе-Гер (сухой ручей)</t>
  </si>
  <si>
    <t>Северный Тянь-Шань, Заилийский Ала-Тау                 Медео – т/г Чимбулак – пер. Талгарский Бол. н/к,3163 – лед. Богдановича – пер. Пионер 1Б,3840 – лед.Туюксу – пер. Погребецкого + в. Погребецкого + пер.Туристов 2А, 4219 – р.Туристов – лед. Дмитриева – пер. Дмитриева Вост. 2А, 4290 – лед. Жангырык – р. Жангырык – р. Талгар Ю-В. – лед. Богатырь – лед. Уральцев – пер. Акгюль + пер. Суровый 2А, 4470 – лед. Шокальского – р. Талгар Сред. – лед. ТЭУ Южн. – пер. ТЭУ Южн. 2А, 4210 – лед. Джамбула – р. Науруксай – р. Талгар Лев. – пер. Талгарский Бол.  н/к, 3163 – Медео</t>
  </si>
  <si>
    <t>Добарина Ирина Анатольевна,                                                                           Новосибирская область, г. Новосибирск, Новосибирский государственный педагогический университет (НГПУ), т/к «Ювента»</t>
  </si>
  <si>
    <t>Терскей Ала-Тау (Центральный Тянь-Шань)           р. Чон-Кызылсу (ФГС) – пер. Колпаковского 4250, 2А – пер. Боковой 4300, 1Б – пер. Дополнительный  4200, 1 А – пер. Котор  4200, 1Б – р. Кельдыке – пер. Загадка Зап. 4400, 2Б – пер. Бороко 4400, 2Б – р. Сарычат – р. Чон-Борду – лед. Металлург – пер. Облачный 4400, 2Б – пер. Каракольская перемычка 4300, 2Б – р. Каракол</t>
  </si>
  <si>
    <t>Фатеев Анатолий Васильевич,                                                                          Томская область, г. Томск, Томский политехнический университет, т/к «Амазонки»</t>
  </si>
  <si>
    <t>Буряков Станислав, Зиякаев Григорий, Обухов Михаил, Трушкин Валерий, Шлапак Сергей, Фатеев Анатолий</t>
  </si>
  <si>
    <t>Центральный Тянь-Шань       р. Сары-Джаз – лед. Семёнова – ледн.№4 – пер. Комарова 1Б, 4100 – в. 4561 2А (трав.) – пер. Удачный 1Б – ледн.№3 – лед. Семёнова – пер. Опасный 3А, 5250 – лед. Краснова – лед. Иныльчек Сев. – пер. Хан-Тенгри Зап. + в. Чапаев Сев. 3Б, 6000 – лед. Семеновского –  лед. Иныльчек Южн. – поляна Мерсбахера – р. Ат-Джайлоу</t>
  </si>
  <si>
    <t>4у</t>
  </si>
  <si>
    <t>5у</t>
  </si>
  <si>
    <t>Центральный Тянь-Шань, хребет Терскей Ала-Тоо          кур. Джеты-Огуз – пер. Эхо 1А, 3800 – пер. Арчатор 1А, 3700 – пер. Рижан 1Б, 4100 – пер. Озерный 1Б, 3700 – пер. Онтор 1Б, 3900 – пер. Туристов Татарии 2А, 4300 – пер. Улар 1А, 3800 – пер. Такыртор 1Б, 3700 – оз. Алаколь – пер. Алаколь Сев. 1А, 3765 – кур. Алтын-Арашан</t>
  </si>
  <si>
    <t>Алексинская Наталья, Харламов Александр, Щербаков Александр, Устюшенко Александр, Голейнова Наталья</t>
  </si>
  <si>
    <t>Северный Тянь-Шань, Заилийский Ала-Тау    Медео – т/б "Чимбулак" – пер. Талгарский Бол. н/к – лед. Богдановича – пер. Пионер 1Б, 3870 – Альпинград – лед. Туюксу – пер. Погребецкого 2А, 4050 – лед. Туристов – пер. Четырёх 2А, 4150 – лед. Советских Альпинистов – р. Талгар Лев. – лед. Дмитриева – пер. Дмитриева 2А, 4050 – лед. Жангырык – лед.  Джусанды-Кунгей – пер. Джусанды-Кунгей 2А, 4350 – лед. Богатырь – пер. Северцова 2А, 4250 – лед. Северцова – р. Улькун-Мынжилки – р. Талгар Лев. – пер. Талгарский Бол. – т/б Чимбулак – Медео</t>
  </si>
  <si>
    <t>Монголия      р. Эргэтийн-Гол – пер. Хэх Нурганы даваа н/к, 2893 – в. 3603 н/к (рад) – р. Хойт Гол –  р. Улаан Асга – пер. Улан (Именинницы) 1Б, 3784, п/п – в. 4148,8 1Б, п/п (рад) – р. Ямаат Гол – пер. Фестивальный 1Б, 3545, п/п – в. Ямаатын Эх 1А (рад) – плечо в. 4089 + в. Сайр Уул 2А (рад) – р. Заслан – пер. н/к – р. Эргэтийн-Гол</t>
  </si>
  <si>
    <t>Центральный Тянь-Шань, Хребет Терскей Ала-Тоо     р. Талдысу Мал. – пер. Панорамный 1А, 4173 (рад) – лед. Талдысу Мал. – пер. Экичат Сев. 2А, 4444 – лед. Экичат Лев. – лед. Экичат Цент. – пер. Экичат Сев. – лед. Талдысу Мал. – пер. Экичат Южн. 2А, 4578 – р. Экичат – р. Теректы – лед. Теректы Прав. – пер. Алые паруса 2А, 4393 – лед. Айлампа – пер. Песня Сольвейг 2А, 4725 – лед. Башкуль – пер. Удачный Ложн. 1А, 4384, п/п – пер. Айсбаль 2А, 4413 – лед. Куйлю Южн. – р. Куйлю Южн. – р. Куйлю Зап. – пер. Куйлю Южн. 1Б, 4143 – р. Ашутор – р. Куйлю Вост. – р. Сарычат – лед. Сов. Россия – пер. Солнечный 1Б, 4251 – лед. Моло Зап. – пер. Широкий 2А, 4322 – р. Таштектор – р. Алтын-Арашан</t>
  </si>
  <si>
    <t>Добарина Ирина, Елфимова Таисия, Манин Яков, Пономарёв Сергей, Благовещенский Владимин</t>
  </si>
  <si>
    <t>Северное Забайкалье, Каларский хребет       ст. Леприндо – оз. Большое Леприндо – оз. Леприндокан – р. Угаргаса – оз. Довочан – р. Куанда – р. Чулбачи – р. Эймнах – р. Плотинный – р. Инаричу (каньон, п/п) – р. Эймнах – р. Сыни – р. Мунонник – р. Пурелаг – р. Куанда – р. Баронка – пер. Баронка н/к – р. Баронка-Макит – ст. Наледный</t>
  </si>
  <si>
    <t>Антипов Павел, Иссарин Ким, Ковалёв Дмитрий, Коломыц Андрей, Липин Дмитрий, Матузов Владислав, Павельев Анатолий, Павельева Нэля, Полищук Денис, Фёдоров Алексей</t>
  </si>
  <si>
    <t>Восточный Саян, Долина Вулканов      улус Шаснур – р. Хадарус– р. Дунда-Гол – пер. Чойган-Дабан (н/к, 1931м) – мин. ист. Чойган – пер. Чойган-Дабан (н/к, 1931м) – пер. Хойто-Дабан (1A, 2350м, зимний первопроход) – р. Хойто-Гол – мин. ист. Хойто-Гол – ручей Аршан – пер. Черби (н/к, 2420м) – р. Барун-Хадарус– вул. Кропоткина – падь Хи-Гол – оз. Бурсагай-Нур – р. Жомболок – оз. Олон-Нур – пер. Дэдэ-Хутел (н/к, 1583м) – р. Сенца – улус Шаснур.</t>
  </si>
  <si>
    <t>Бычкова Наталья, Кирсанов Алексей, Лахтикова Надежда, Лахтиков Павел, Цыганова Галина,Чмелев Андрей</t>
  </si>
  <si>
    <t>Прибайкалье, оз. Байкал              пос. Сахюрта – б. Базарная – падь Идиба – зал. Шунте – м. Нижнее изголовье – устье р. Маркова – м. Верхнее изголовье – бух. Крохалинная – бух. Змеиная (рад.) – м. Верхнее изголовье – м. Боковых разборов – м. Рытый – зим. Кочерникова – м. Хобой – м. Нюргинский – пос. Хужир – оз. Ханхой – о. Огой – бух. Базарная – пос. Сахюрта</t>
  </si>
  <si>
    <t>Средняя Азия, оз. Балхаш     г. Приозёрск – зал. Кракомыс – пос. Улькен – о. Ортарал – зал. Кракомыс – г. Приозёрск</t>
  </si>
  <si>
    <t>Лахтиков Павел Владимирович, Томская область, г. Томск</t>
  </si>
  <si>
    <t>Цыганов Виталий Викторович,                                                                              Томская область, г. Томск</t>
  </si>
  <si>
    <t>Бер Александр Андреевич,                                                                                    Томская область, г. Томск, Томский государственный университет, т/к "Берендеи"</t>
  </si>
  <si>
    <t>Бер Александр, Бер Людмила, Бер Мария, Гончарик Андрей, Костылева Наталья, Макунин Алексей, Слезко Павел</t>
  </si>
  <si>
    <t>Гольдберг Антон Александрович,                                                                          Новосибирская область, г. Новосибирск</t>
  </si>
  <si>
    <t>Гольдберг Антон, Шашков Михаил, Менькин Алексей, Мосин Михаил</t>
  </si>
  <si>
    <t>Гимранов Р.Р., СС1К, г. Челябинск, Шкрябин В.В., СС1К, г. Владивосток</t>
  </si>
  <si>
    <t>Навротский П.И., СС1К, г. Барнаул, Миллер А.Э., ССВК, г. Тула</t>
  </si>
  <si>
    <t>Юричев А.Н., СС2К, г. Томск, Галахов В.И., г. Бийск</t>
  </si>
  <si>
    <t>Гимранов Р.Р., СС1К, г. Челябинск, Зуй С.Б., СС1К, г. Лангепас</t>
  </si>
  <si>
    <t>Новиков А.В., г. Ангарск, Медведчиков С.В., СС1К, г. Томск</t>
  </si>
  <si>
    <t>Гинзбург Е.И., СС1К,  г. Новосибирск, Климин С.К., г. Зеленогорск (4-6 к.с.)</t>
  </si>
  <si>
    <t>Безроднов С.Б., СС2К, г. Нижний Тагил, Столяренко В.Ф., г. Томск</t>
  </si>
  <si>
    <t>Павельев Анатолий Васильевич,                                                                         Красноярский край, г. Норильск, МБОУ ДОД «СДЮТиЭ»</t>
  </si>
  <si>
    <t>Квалификационный ранг соревнований - 53 балла;</t>
  </si>
  <si>
    <t>г. Москва</t>
  </si>
  <si>
    <t>525, 490</t>
  </si>
  <si>
    <t>1200, 710</t>
  </si>
  <si>
    <t>1200, 1010, 920</t>
  </si>
  <si>
    <t>1100, 710, 425</t>
  </si>
  <si>
    <t>1100, 1010, 920</t>
  </si>
  <si>
    <t>710, 650, 600</t>
  </si>
  <si>
    <t>1200, 1010, 600</t>
  </si>
  <si>
    <t>845, 650</t>
  </si>
  <si>
    <t>1100, 775</t>
  </si>
  <si>
    <t>920, 710</t>
  </si>
  <si>
    <t>920, 775, 650</t>
  </si>
  <si>
    <t>845, 525</t>
  </si>
  <si>
    <t>1010, 710, 600</t>
  </si>
  <si>
    <t>Северный Тянь-Шань, Киргизский хребет, Кунгей Ала-Тоо      г. Бишкек – р. Кегеты – пер. Кегеты н/к, 3779 – р. Каракол Вост. – пер. Каракол н/к, 3472 – р.  Каракол Зап. – р. Кекемерен – пер. Чильбель н/к, 3267 – оз. Сон Кель – пер. Калмак-Ашу н/к, 3457 – пос. Сарыбулак – пер. Джалакбель н/к, 3300 – р.  Джилсу – ист. Джилсу – пер. Тоссор н/к, 3893 – оз. Иссык-Куль – г. Каракол – пос. Ананьево – пер. Кок-Айрык н/к, 3889 – пос. Кызыл – пос. Октябрь – р. Кемин – пос. Быстровка (вело)</t>
  </si>
  <si>
    <t>Республика Карелия, Онежское озеро,                                                                                         г. Петрозаводск – о. Ивановский (Ивановские острова) – мыс Климецкий нос (о. Большой Климецкий) – о. Становой (Малые Климецкие острова) – о. Василисин – о Сев. Олений – мыс Лейнаволок – п-ов Лейнаволок – о. Нера – о. Кижи – острова Уймы - п-ов Лейнаволок – пролив Олений Остров – о. Лесной (Малые Климецкие острова)  - Мышьи острова – банка Осетровская – Заячьи острова – о. Крюков (Шардонские острова) – о. Никольский (Ивановские острова) – Сайнаволок – о. Ивановский (Ивановские острова) – г. Петрозаводск</t>
  </si>
  <si>
    <t>Кулик А.П., МС, г. Новосибирск</t>
  </si>
  <si>
    <t>маршрут - комбинированный (1-6 категория), код ВРСВ 0 840081811Я</t>
  </si>
  <si>
    <t>Западная Сибирь, Западная Монголия    г. Новосибирск – «Чуйский тракт» (г. Барнаул, г. Бийск, пос. Усть-Сема, пер. Семинский н/к, 1894, пер. Чике-Таман н/к, 1460, пос. Иня, пос. Кош-Агач, пос. Ташанта) – пер. Дурбэт-Даба н/к, 2481, 3 к.т. – р. Бураатын-Гол – пер. Оботын-Даба н/к, 2643, 3 к.т. – г. Баян-Ульгий – пос. Бугат – р. Ховд – пос. Алтан-Цугц – стоянка Цаст-Ула 3000 (авто, 4 к.т.) – в. Цаст 4208, 2А – стоянка Цаст-Ула 3000 (пешком) – пер. Хашани-Даба н/к, 2561, 3 к.т. – бр. Баян-Энгэр – ст. ТАВАН-БУЛАГ – пос. Эрдэнэбурэн – р. Ховд – б/л «Большой Алтай» (авто) – сплав по р. Ховд (пор. Выход-ной 4 к.т.) – б/л «Большой Алтай» – пос. Эрдэнэбурэн – ст. ТАВАН-БУЛАГ –  бр. Баян-Энгэр – пер. Хашани-Даба н/к, 2561, 3 к.т. – бр. Баян-Энгэр – пер. Улаан н/к – р. Толбо-Гол - – г. Баян-Ульгий – пер. Оботын-даба н/к, 2643 – пер. Дурбэт-даба н/к, 2481 – пос. Ташанта – «Чуйский тракт» 2 к.т. (пос. Кош-Агач, пос. Акташ, пос. Онгудай, пос. Шебалино, пос. Усть-Сема, пос. Майма, г. Бийск, г. Барнаул, г. Новосибирск) (авто)</t>
  </si>
  <si>
    <t>Задорожная Юлия Сергеевна,                                                                            Новосибирская область, г. Новосибирск</t>
  </si>
  <si>
    <t>Гудков Михаил, Задорожная Юлия, Смирнов Максим, Третьяков Андрей, Чульжанова Евгения, Шавкун Светлана, Шашкин Иван, Шемелов Олег</t>
  </si>
  <si>
    <t>Ершов Станислав Сергеевич,                                                                                Новосибирская область, г. Новосибирск, Новосибирский клуб экстремальных автопутешествий Off road master</t>
  </si>
  <si>
    <t>Антипова Елена, Бабинцев Алексей, Бузунов Павел, Булгаков Олег, Гомонов Константин, Гриднев Сергей, Гринченко Александр, Задорожная Юлия, Зуев Алексей, Коваленко Денис, Корзенников Сергей, Красавин Вадим, Красильников Евгений, Мороз Александр,Петраков Дмитрий, Подкопаева Ольга, Сорокин Александр, Суворов Георгий, Трапезников Вячеслав, Филонников Сергей, Шаламов Дмитрий, Шиф Александр</t>
  </si>
  <si>
    <t>Север Восточной и Западной Сибири     г. Новосибирск – пос. Колывань – г. Томск – г. Мариинск – г. Ачинск – пос. Новобирилюссы – пос. Суриково – пос.  Кеть Мал. – г. Енисейск – пос. Назимово (по льду р. Енисей, без зимника) п/п – ГОК «Олимпиадинский» – пос. Северо-Енисейск – пос. Куюмба – р.  Подкаменная Тунгуска – пос. Ошарово – пос. Оскоба – пос. Ванавара – пос. Таёжный – пос. Ангарский – пос. Каменка – пос. Мотыгино – р. Тасеева – пос. Сосновоборск – г. Ачинск – г. Томск – г. Новосибирск (авто)</t>
  </si>
  <si>
    <t>Северо-Восточный Алтай      г. Новосибирск –  г. Барнаул  –  г. Бийск – пос. Майма – г. Горно-Алтайск – пос. Чоя –  пос. Артыбаш – пос. Иогач – м. Кырсай (теплоход) – пос. Балыкча – пер. Кату-Ярык н/к – пос. Балыктуюль – пос. Улаган – пос. Акташ + пос. Курай + пос. Чаган-Узун + пос. Ортолык + пос. Кош-Агач + пос. Ташанта (рад.) – пос. Акташ – пер. Семинский н/к – пос. Усть-Сема – пос. Майма – г. Бийск – г. Новосибирск (мото)</t>
  </si>
  <si>
    <t xml:space="preserve">Гринченко Александр Николаевич,                                                                        Новосибирская область, г. Новосибирск, OFF ROAD MASTER </t>
  </si>
  <si>
    <t>Гринченко Александр, Барашкова Анна, Лисовский Андрей, Глицина Мария</t>
  </si>
  <si>
    <t>Средняя Азия      г. Новосибирск – г. Семей – пос. Каскабулак – горы Долаган – горы Караадыр-Медеу – горы Кулькескен – пос. Бестамак – горы Машан – ур. Такырбулак – ур. Каракашык – пос. Карык – пос. Баршатас – горы Майкапшаган – пос. Айгыз – горы Акирек – мог. Казы Карпеша и Баян Соулу – горы Кугунь – пос. Малая Копа – пос. Актогай – пески Каракум – оз. Балхаш – горы Хабартау – ст. Саяк – пос. Актогай – пос. Айгыз – г. Аягоз – горы Майкапшаган – пос. Акшатау – пос. Караул – г. Семей – г. Барнаул – г. Новосибирск (авто)</t>
  </si>
  <si>
    <t>Шальнев Евгений, Бояркина Дарья, Бузунов Павел, Буров Александр, Бурова Людмила, Ведяпина Елена, Вовний Александр, Куликова Валентина, Лабенский Дмитрий, Лонкевич Владимир, Малицкий Андрей, Останькович Александр, Филатов Сергей, Шальнева Анна, Шиляев Денис, Шиф Александр</t>
  </si>
  <si>
    <t>Северо-Восточный Алтай, Западный Саян     г. Новосибирск – г. Бийск – г. Горно-Алтайск – пос. Бирюля – пос. Урлу-Аспак – оз. Каракольские – р. Каракол – р. Элекмонар – пос. Элекмонар – пос. Чемал – пер. Ороктой н/к, 1600 – пос. Онгудай – пос. Иня – пос. Инегень (рад.) – пос. Акташ – пер. Улаганский н/к – пос. Улаган – пос. Балыктуюль – пер. Кату-Ярык н/к – пос. Балыктуюль (рад.) – пос. Курай – а/л Актру (авто) – пер. Учитель 1 А, 3100 – оз. Голубое – а/л Актру (пешком) – пос. Кош-Агач – пос. Кокоря – пер. Бугузун н/к – р. Богояш – в. Макату 2598 – оз. Джулукуль – оз. Хиндиктиг-Холь – пос. Мугур-Аксы – оз. Эски-Толайты – пос. Мугур-Аксы – р. Толайтыг – р. Барлык – пер. Арзайты н/к, 2222 – пос. Хандагайты – пос. Ак-Чыраа – пос. Берт-Даг – пос. Шара-Сюр – оз. Шара-Нур – оз. Торе-Холь – пос. Эрзин – г. Кызыл – пос. Ардан – пос. Казанцево – пос. Шушенское – пос. Черёмушки – пос. Аскиз – пос. Верх-Таштып – пер. н/к, 909 – р. Хойхазы – р. Кабырза – пос. Усть-Кабырза – г. Таштагол – г. Белово – пос. Тальменка – г. Новосибирск (авто)</t>
  </si>
  <si>
    <t>Западная Сибирь, Горная Шория, Северо-Восточный Алтай           г. Новосибирск – пос. Шерегеш – пос. Артыбаш – пос. Новотроицкое – р. Пыжа – пос. Чоя – пос. Сайдыс – пос. Александровка – пос. Бешпельтир – пос. Еланда – пос. Ороктой – пос. Усть-Сема – г. Бийск – г. Новосибирск (авто)</t>
  </si>
  <si>
    <t>Пугач Виталий Викторович,                                                                                 Новосибирская область, г. Новосибирск, Новосибирский Филиал Некоммерческого партнерства Клуб "УАЗ ПАТРИОТ"</t>
  </si>
  <si>
    <t>Борисов Роман, Бычков Алексей, Костицын Анатолий, Кузьмин Евгений, Кузьмина Ирина, Невейко Евгений, Носов Андрей, Омельченко Наталия, Пугач Виталий, Пугач Наталья</t>
  </si>
  <si>
    <t>Центральный Алтай, Северо-Чуйский хребет         пос. Курай – р. Чуя – р. Чичке – р. Актру – оз. Голубое – пер. Значкистов 1Б – в. Стажеров 2А (рад.) – а/л Актру – пер. Учитель 1А – р. Корумду – пер. Обманный н/к – ур. Салгамду – р. Чуя – р. Актру – р. Тюте – в. 1558 (рад.) – р. Маашей – пос. Чибит (пешком) – сплав по р. Чуя (пор. Сумрачный 2 к.т., пор. Буревестник 3 к.т., пор. Ярбалыкский 3 к.т., пор. Бегемот 5 к.т., пор. Классический 2 к.т., пор. Слаломный 3 к.т.,  пор. Обманный 2 к.т., пор. Веер 2 к.т., пор. Городовой 2 к.т., пор. Дозорный (Ратник) 2 к.т., пор. Иодринский 3 к.т., пор. Мокрый 2 к.т., шив. Степная, шив. Раздор) – пос. Белый Бом – р. Сатакулар – пер. Сатакулар н/к + траверс хребта (3 к.т.) – пос. Белый Бом (конный)</t>
  </si>
  <si>
    <t>Жигарев Олег Львович,                                                                                       Новосибирская область, г. Новосибирск</t>
  </si>
  <si>
    <t>Жигарев Олег, Горбик Евгений, Манжалей Алексей, Романов Дмитрий, Танкова Марина</t>
  </si>
  <si>
    <t xml:space="preserve"> Бочкарёв Александр Петрович,                                                                          Калужская область, г. Обнинск,  Институт Атомной Энергетики НИЯУ МИФИ, Спортивно-туристский клуб</t>
  </si>
  <si>
    <t>Бочкарёв Александр, Гавриков Евгений, Кобялко Владимир, Кобялко Кирилл, Коротеев Василий, Ковалёв Максим, Лепеха Олег, Самойлов Павел, Суворов Василий</t>
  </si>
  <si>
    <t>Восточный Саян     пос. Орлик – р. Тисса – пер. Мухай-Хутэл-Дабан – р. Шухтулай – р. Хелгин – пер. Сарикта-Дабан – р. Билин-Бажен (пешком) – сплав по р. Билин-Бажен – сплав по р. Билин – р. Билин – р. Билин Лев.– пер. Тэнгисин-Дабан н/к – пер. Обогольский н/к – пер. Неизвестный 2Б – в. Мунку-Сасан 1А (рад., пешком) – сплав по р. Билин – сплав по р. Кызыл-Хем – сплав по р. Каа-Хем – пос. Сарыг-Сеп</t>
  </si>
  <si>
    <t>Карелия       г. Киров – Р-21 (Пряжа - Леметти) – сплав по р. Уксунйоки – пос. Иля-Ууксу – пос. Саханкоси (авто)– горный парк Рускеала (пешком) – сплав по р. Тохмайоки – пос. Рауталахти – г. Сортавала – арх-г Валаам – г. Сортавала (водный) – г. Кириллов – г. Киров (авто)</t>
  </si>
  <si>
    <t>Антонец Игорь Викторович,                                                                                  Республика Коми, г. Сыктывкар, Туристско-спортивное общественное объединение  «WWWClub»</t>
  </si>
  <si>
    <t>Антонец Игорь, Перетягин Алексей, Попов Дмитрий, Уляшев Леонид, Хорошкеев Александр</t>
  </si>
  <si>
    <t>Западный Кавказ   г. Армавир – пос. Псебай – пос. Красный Карачай (авто) – сплав по р. Аксаут – пос. Псебай – кордон “Черноречье” (авто) – устье р. Трю  (пешком) – сплав по р. Уруштен (каньон Гранитный) 6 к.т., пор. Имени Славы 5 к.т.) – кордон “Черноречье” – кордон “Третья Рота” (авто) – сплав по р.  Лаба Мал. (пор. Третья Рота 6 к.т., пор. Поросёнок 6 к.т., пор. Тёмный 5 к.т.) – кордон “Черноречье” – пос. Курджиново – пос. Загедан (авто) – сплав по р. Лаба Бол. (каньон Сосновый 6 к.т., пор. Прощай Родина 5 к.т., пор. Пронеси Господи 6 к.т., каньон Солёные скалы 6 к.т., пор. Кирпич 6 к.т., пор. Затычка 6 к.т.) – пос. Курджиново – пос. Гузерипль (авто) – сплав по р. Белая (пор. Топоры 6 к.т., пор. Киши-1 6 к.т., пор. Киши-2 6 к.т.) – пос. Каменномостский – г. Туапсе (авто)</t>
  </si>
  <si>
    <t>Гребенщиков Владислав Валериевич,                                                                      Кемеровская область, г. Новокузнецк, МКОУ «Детский дом – школа № 95»</t>
  </si>
  <si>
    <t>Цыпандин Георгий Ионович,                                                                             Республика Саха (Якутия), г. Якутск, Клуб самодеятельного спортивного туризма «Лена»</t>
  </si>
  <si>
    <t>Цыпандин Георгий, Осипов Сергей, Макаров Егор, Илистянова Елена, Кривошапкин Евгений, Сизых Туйаара</t>
  </si>
  <si>
    <t>Хребет Сунтар-Хаята                   пос. Ючюгей – р. Ючюгей – пер. Болбукталах н/к, 1117 – р. Агаякан – р. Конгор – р. Агаякан – р. Калина – пер. Сендек н/к, 1350 – р. Агаякан – р. Рубеж – пер. Рубеж н/к, 1700 – р. Неймечек (конный) –  р. Неймечек – лед. №87 –  пер. Запорожский 2750 + в. Берилл 2934, 2А – в. Топографов 2777, 1Б – лед. №87 – р. Неймечек – пер.Неймечек н/к, 1760 – р. Азеикан – р. Резиновый – пер. Олений н/к, 1990 – р. Агаякан – р. Далдын Бол. –  пер. Далдын Бол. н/к, 1600 – р. Бурливый – Бифуркация р. Делькю (пешком) – сплав по Делькю Охотской – сплав по р. Охоте – пос. Арка</t>
  </si>
  <si>
    <t>Республика Саха (Якутия)</t>
  </si>
  <si>
    <t>Тульская область</t>
  </si>
  <si>
    <t>Калужская область</t>
  </si>
  <si>
    <t>Республика Коми</t>
  </si>
  <si>
    <t>Парфёнова Юлия Викторовна, Новосибирская область, г. Новосибирск, Новосибирский клуб экстремальных автопутешествий Off road master</t>
  </si>
  <si>
    <t>Лабенский Дмитрий, Парфёнова Юлия, Останькович Александр, Шершнева Анна, Попов Артём, Кирпиченко Андрей, Русаков Сергей, Головин Сергей, Фидченко Евгений, Тютюнников Сергей, Бардин Максим, Исхаков Алексей</t>
  </si>
  <si>
    <t xml:space="preserve">Шальнев Евгений Викторович,                                                                         Новосибирская область, г. Новосибирск, OFF ROAD MASTER </t>
  </si>
  <si>
    <t>Гребенщиков Владислав Валериевич,                                                                   Кемеровская область, г. Новокузнецк, МКОУ «Детский дом – школа № 95»</t>
  </si>
  <si>
    <t>Ерёмин Алексей Алексеевич,                                                                                 Новосибирская область, г. Новосибирск, т/к "Химера"</t>
  </si>
  <si>
    <t>Плакущев Вячеслав, Кочергин Андрей, Глебов Пётр, Хлебцова Анна, Зиянгиров Ришат, Хужин Наиль, Ерёмин Алексей</t>
  </si>
  <si>
    <t>Центральный Алтай, Северо-Чуйский хребет       пос. Чибит – сплав по р. Чуя (пор. Бегемот 5 к.т., пор. Турбинный 5 к.т., пор. т/к Горизонт 5 к.т.) – сплав по р. Катунь – устье р. Урсул – р. Урсул (пешком) – сплав по р. Урсул (пор. Замок 5 к.т.) – сплав по р. Катунь – г. Горно-Алтайск</t>
  </si>
  <si>
    <t>Плакущев Вячеслав Борисович,                                                                            Новосибирская область, г. Новосибирск, т/к "Химера"</t>
  </si>
  <si>
    <t>Часовников Александр, Кочергин Андрей, Столяров Константин, Воронин Леонид, Березин Михаил, Плакущев Вячеслав</t>
  </si>
  <si>
    <t>Плакущев Вячеслав Борисович,                                                                                Новосибирская область, г. Новосибирск, т/к "Химера"</t>
  </si>
  <si>
    <t>Воронин Леонид, Мозгунов Дмитрий, Пинтусов Пётр, Плакущев Вячеслав, Рубцов Вячеслав, Столяров Константин, Травин Михаил, Часовников Александр</t>
  </si>
  <si>
    <t>Северный Тянь-Шань                 верх. р. Чон-Кемин – сплав по р. Чон-Кемин (начало первого каньона) – р. Кекемерен (авто) – сплав по р. Кекемерен (пор. Прорыв, пор. Тура-Гоин-1) – р. Нарын Мал. (авто) – сплав по р. Нарын Мал. (нижний каньона)</t>
  </si>
  <si>
    <t>Приблуда Евгений Владимирович,                                                                                                       Новосибирская область, г. Новосибирск</t>
  </si>
  <si>
    <t>Карцев Павел, Приблуда Евгений, Хренков Станислав</t>
  </si>
  <si>
    <t>Бычкова Наталья, Талахно Николай</t>
  </si>
  <si>
    <t>Западная Сибирь, Новосибирское водохранилище  я/к «Чкаловец» – о.Таньвань – о. Шумского кардона – о. Красный Яр-пос. Ордынское – о. Таньвань – я/к «Чкаловец»</t>
  </si>
  <si>
    <t>Шадрин Владимир Анатольевич,                                                                            Алтайский край, г. Барнаул</t>
  </si>
  <si>
    <t>Герасимов Илья, Шадрин Владимир</t>
  </si>
  <si>
    <t>Ивакин Пётр Вадимович,                                                                                      Новосибирская область, г. Новосибирск</t>
  </si>
  <si>
    <t>Ивакин Пётр, Дружинина Наталья</t>
  </si>
  <si>
    <t>Западная Сибирь, Бассейн р. Обь           г. Новосибирск – пос. Мельниково</t>
  </si>
  <si>
    <t>Мишин Алексей Юрьевич,                                                                                       г. Москва, турклуб МГТУ им. Баумана</t>
  </si>
  <si>
    <t>Мишин Алексей, Мишина Василиса, Мишина Ольга, Полякова Ирина, Серых Александр, Серых Людмила</t>
  </si>
  <si>
    <t>Каменков Сергей Владимирович,                                                                           Алтайский край, г. Барнаул, АКОО Автомобильный клуб  "Алтай  4х4"</t>
  </si>
  <si>
    <t>Каменков  Сергей, Коростелев Борис, Карпунин Александр, Бойко Дмитрий, Бойко Оксана, Ермаков Вадим, Ермакова Елена, Некрасов  Михаил, Некрасова Ольга, Астапенко Татьяна, Ободец Виктор, Рыжова Евгения, Круглов Алексей, Перетягин Андрей, Ивин Вячеслав, Горшков Олег, Шуваева  Любовь, Шевчук  Олег, Шевчук  Алла</t>
  </si>
  <si>
    <t>Миляев Владимир Дмитриевич,                                                                           Алтайский край, г. Бийск, БТИ АлтГТУ им. И.И.Ползунова, тск "Ирбис"</t>
  </si>
  <si>
    <t>Верещагин Павел, Миляев Дмитрий, Чащилов Дмитрий, Чертищев Василий, Чертищев Василий, Шадрин Владимир</t>
  </si>
  <si>
    <t>Центральный Алтай, Катунский хребет       пос. Маральник – р. Мульта – р. Куйгук – р. Акчан – пер. Куйгук 1А, 2770 – оз.Акчан – пер.Акчан 1Б, 2890 – лев.исток р.Лев.Осиновка – пр.исток р.Лев.Осиновка-оз.Верх.Осиновское - пер.Сюрприз 2А, 2895 – лед.БольшойТаймений – пер. Серегина 1Б, 2810 (рад) –  пер. Большой Таймений 2А, 2840 – пр.исток р.Лев.Осиновка – р.Осиновка – р. Кураган – р. Иолдо – р. Айгоры – пер. Семерых 1Б, 2740 - р. Иолдо Юж. –– четвертый лев.приток р. Иолдо Юж. –пер.Мрия 2А, 2980 – лед. Немыцкого - оз. Дорошколь - р. Иолдо-Айры – р. Кони-Айры – оз. Кучерлинское – р. Кучерла - пос. Тюнгур</t>
  </si>
  <si>
    <t xml:space="preserve">Ульянов Александр Петрович,                                                                          Новосибирская область, г. Новосибирск, Новосибирский государственный  университет, секция горного туризма </t>
  </si>
  <si>
    <t>Григорьев Артём, Жданов Артём, Иванов Игорь, Пересыпкин Михаил, Селютин Александр, Ульянов Александр</t>
  </si>
  <si>
    <t>Центральный Тянь-Шань, хребет Терскей Ала-Тоо                р. Тургень – пер. Зимний Сюрприз 2А, 3890, п/п – пер. Айланыш 1А, 3670 – пер. Таштамбектор Южн. 2Б, 4290 – пер. Дангибайтор 1Б, 4080, п/п – пер. Тургень Южн. 2Б, 4377, п/п – пер. Широкий 2А, 4385 – кур. Алтын-Арашан</t>
  </si>
  <si>
    <t>Лучко Максим Иванович,                                                                                      Новосибирская область, г. Новосибирск</t>
  </si>
  <si>
    <t>Базяк Юлия, Гавенко Артём, Липинский Вячеслав, Лучко Максим, Петров Андрей, Романов Сергей, Сажнёва Татьяна, Хайретдинов Роман</t>
  </si>
  <si>
    <t>Северо-Восточный Памир, Заалайский хребет      пос. Нура – р. Нура – р. Тагачар – в. 4554 + в. 4685 + в. 4714 – лед. Карачайчаты 3А, п/п – р. Нура – лед. Нура Вост. – пер. 2А, п/п (южнее в. 4811,6) – в. Иркештам 5791,8, 3А (рад.) – в. 4811 м. + пер. Великий путь 2Б – лед. Нура Вост. Прав. – р. Нура – пос. Нура</t>
  </si>
  <si>
    <t>Карпенко Елена Анатольевна,                                                                               Алтайский край, г. Барнаул</t>
  </si>
  <si>
    <t>Асманов Сергей, Быков Алексей, Карпенко Елена, Киселёва Наталья, Паутов Сергей, Торбик Яна</t>
  </si>
  <si>
    <t>Центральный Алтай, Катунский хребет       пос. Тюнгур – пос. Кучерла – ур. Елань – р. Кулагаш Бол. – пер. Кулагашский Бол. 1Б, 2780 – р. Абиак – р. Иолдо – пер. Иолдо 1А, 2700 – пер. Иолдо-Айры Зап. 1А, 2840 – оз. Дорошколь − оз. Кучерлинское – пер. Кара-Тюрек 1А, 3060 – оз. Аккемское – пер. Студентов 1А, 3000 + в. Броня 3290 – оз. Аккемское – р. Аккем – пер. Кузуяк н/к, 1513 – пос. Тюнгур</t>
  </si>
  <si>
    <t>Бычкова Наталья Вадимовна,                                                                                 Новосибирская область, г. Новосибирск</t>
  </si>
  <si>
    <t xml:space="preserve">Кузовлев Алексей Витальевич,                                                                            Алтайский край, г. Бийск, КГБОУ СПО "АКПТиБ" </t>
  </si>
  <si>
    <t>Кузовлев Алексей, Асямова Ольга, Крылова Татьяна, Овчинников Алексей, Таскачаков Александр, Кузнецова Александра</t>
  </si>
  <si>
    <t>Центральный Алтай, Северо-Чуйский хребет    пос. Курай − "Перевалка" − а/л Актру − лед. Актру Бол. − оз. Голубое − пер. Значкистов 1Б (рад) − а/л Актру − пер. Учитель 1А − плато Ештыкель − р. Маашей − оз. Маашей (рад) − пер. Орой н/к − пос. Чибит</t>
  </si>
  <si>
    <t xml:space="preserve">Щербаков Антон Станиславович,                                                                      Новосибирская область, г. Новосибирск, Новосибирский государственный университет, секция горного туризма </t>
  </si>
  <si>
    <t>Щербаков Антон, Ульянов Александр, Селютин Александр, Оськина Наталья, Кудашов Иван, Шевелёва Алёна, Александров Иван, Журавлёв Антон, Григорьев Артём, Сердюк Константин, Беденко Дмитрий</t>
  </si>
  <si>
    <t>Заалайский хребет    пос. Шиве – р. Саз-Джайло – пер. Шивее н/к, 3666 + в. 4401 4401, 1Б (рад.) – р. Кече-Суу – пер. Дальний 2А, 4650 – лед. Кель-Дук Вост. – пер. Ташмачет 2Б, 5050 – пер. Купол 1А, 5150 – лед. Сурхангоу Цент. – пер. УГТЭ 2А, 5002 – пер. Фронтовиков Связной 2Б, 5400, п/п – лед. Кызылсу Сев. –  в. Сурхангоу 5730, 2Б (трав.) – лед. Кызылсу Южн. – р. Кызылсу – пер. Кызылкуль 1А, 4200 – р. Кызылкуль – пос. Шиве – а/л Ачикташ – пер. Раздельный 2Б,  6125 (рад.)</t>
  </si>
  <si>
    <t>Климин Сергей Константинович,                                                                       Красноярский край, г. Зеленогорск, т/к «Фирн»</t>
  </si>
  <si>
    <t>Буренко Александра, Климин Сергей, Козлов Вячеслав, Петровский Леонид, Пушкарев Иван, Темников Александр</t>
  </si>
  <si>
    <t>Восточный Саян    пос. Орлик – р. Сенца –  р. Хойто-Гол – руч. Аршан – м/и «Хойто-Гол» –  р. Аршан – пер. Следопыт н/к, 2326 – р. Барун-Хадарус – пер. Обзорный 1Б, 2350 – вул. Кропоткина – падь Хигол – р. Барун-Хадарус – пер н/к – пер. Черби н/к, 2420 – р. Аршан (рад)  –  р. Хойто-Гол – р. Дунда-Гол – р. Даргыл – пер. Шутхулай н/к, 2280 – оз. Болдоктой-Нур – р. Шутхулай – оз. Тохой-Нур – р. Шутхулай – пер. Дабан-Жалга н/к, 2320 – р. Даба-Жалга – р. Хелгинэ-Хутел – р. Хелгин – пер. н/к, 1870 – оз. Длинненькое – р. Хутли-Жалга – р. Тисса – р. Сарикта – пер. Билин-Хутел н/к – р. Билин-Бажен (пешком) – оз. Билин-Холь – сплав по р. Билин – сплав по р. Кызыл-Хем – сплав по р. Каа-Хем – пос. Эржей</t>
  </si>
  <si>
    <t>Новиков Антон Викторович,                                                                                                            Иркутская область, г. Ангарск</t>
  </si>
  <si>
    <t>Артемов Александр, Зисман Ирина, Бережной Игорь, Бодров Артём, Сергеев Николай, Хилютко Ирина, Мельников Иван, Прохоров Алексей, Боталичев Максим, Новиков Антон</t>
  </si>
  <si>
    <t>Восточный Саян     пос. Орлик – р. Жомболок (пор.42) – сплав по р. Жом-Болок – сплав по р. Ока (Саянская) – пос. Верхокинский</t>
  </si>
  <si>
    <t>Центральный Алтай, Северо-Чуйский хребет     г. Новосибирск – пос. Акташ (авто) – сплав по р. Чуя (пор. Суровый 6 к.т., пор. Гарнитур 6 к.т., пор. Разминка 6 к.т., пор. Каскадёр 6 к.т., пор. Русские горки 6 к.т., пор. Недотрога 6 к.т.) – сплав по р. Катунь – пос. Иня – г. Новосибирск (авто)</t>
  </si>
  <si>
    <t>Коротких Павел Владимирович,                            Омская область, г. Омск, Клуб спортивного автотуризма "Бывалец"</t>
  </si>
  <si>
    <t>02.08.13 – 15.08.13 г.,                14 дней, 264 км</t>
  </si>
  <si>
    <t>27.04.13 – 12.05.13 г.,             9 дней, 85 км</t>
  </si>
  <si>
    <t>27.04.13 – 11.05.13 г.,                  15 дней, 170 км</t>
  </si>
  <si>
    <t>08.07.13 – 21.07.13 г.,                14 дней, 210 км</t>
  </si>
  <si>
    <t>30.07.13 – 18.08.13 г.,                  18 дней, 360 км</t>
  </si>
  <si>
    <t>13.07.13 – 03.08.13 г.,            17 дней, 371 км</t>
  </si>
  <si>
    <t>03.08.13 – 14.08.13 г.,             10 дней, 165 км</t>
  </si>
  <si>
    <t>20.07.13 – 31.08.13 г.,                     12 дней, 245 км</t>
  </si>
  <si>
    <t>01.08.13 – 14.08.13 г.,                 14 дней, 180 км</t>
  </si>
  <si>
    <t>07.05.13 – 12.05.13 г.,               4 дня, 102 км</t>
  </si>
  <si>
    <t>18.08.13 – 25.08.13 г.,                 7 дней, 125 км</t>
  </si>
  <si>
    <t>28.04.13 – 05.05.13 г.,                   7 дней, 250 км</t>
  </si>
  <si>
    <t>26.06.13 – 06.07.13 г.,                   10 дней, 100 км</t>
  </si>
  <si>
    <t>15.07.13 – 30.07.13 г.,                         14 дней, 173 км</t>
  </si>
  <si>
    <t>27.04.13 – 12.05.13 г.,              12 дней, 141 км</t>
  </si>
  <si>
    <t>15.08.13 – 25.08.13 г.,                 11 дней, 165 км</t>
  </si>
  <si>
    <t>11.08.13 – 29.08.13 г.,                 13 дней, 140 км</t>
  </si>
  <si>
    <t>27.07.13 − 08.08.13 г.,                 12 дней, 184,2 км</t>
  </si>
  <si>
    <t>21.08.13 – 29.08.13 г.,                 9 дней, 201 км</t>
  </si>
  <si>
    <t>04.08.13 – 14.08.13 г.,               11 дней, 167 км</t>
  </si>
  <si>
    <t>01.05.13 − 10.05.13 г.,                      10 дней, 180 км</t>
  </si>
  <si>
    <t>06.07.13 – 17.07.13 г.,                   12 дней, 174 км</t>
  </si>
  <si>
    <t>08.07.13 – 17.07.13 г.,           10 дней, 187 км</t>
  </si>
  <si>
    <t>26.06.13 – 06.07.13 г.,                  10 дней, 100 км</t>
  </si>
  <si>
    <t>01.08.13 – 29.08.13 г.,                      24 дня, 168 км</t>
  </si>
  <si>
    <t>20.07.13 – 17.08.13 г.,                     19 дней, 131 км</t>
  </si>
  <si>
    <t>27.01.13 – 15.02.13 г.,                   15 дней, 139 км</t>
  </si>
  <si>
    <t>18.08.13 – 02.09.13 г.,                      17 дней, 161 км</t>
  </si>
  <si>
    <t>07.07.13 – 26.07.13 г.,                   19 дней, 109,2 км</t>
  </si>
  <si>
    <t>05.08.13 – 29.08.13 г.,                 22 дня, 185 км</t>
  </si>
  <si>
    <t>07.08.13 – 17.08.13 г.,                    11 дней, 145 км</t>
  </si>
  <si>
    <t>29.07.13 – 08.08.13 г.,                  11 дней, 152 км</t>
  </si>
  <si>
    <t>24.07.13 – 11.08.13 г.,              19 дней, 198,6 км</t>
  </si>
  <si>
    <t>13.07.13 – 26.07.13 г.,                          14 дней, 156 км</t>
  </si>
  <si>
    <t>07.06.13 – 15.06.13 г.,                   9 дней, 112,2 км</t>
  </si>
  <si>
    <t>26.07.13 – 09.08.13 г.,                   12 дней, 132 км</t>
  </si>
  <si>
    <t>Квалификационный ранг соревнований - 11 баллов;</t>
  </si>
  <si>
    <t>18.03.13 – 03.04.13 г.,                       15 дней, 225 км</t>
  </si>
  <si>
    <t>28.04.13 – 10.05.13 г.,                      13  дней, 276 км</t>
  </si>
  <si>
    <t>03.08.13 – 21.08.13 г.,                     16 дней, 480 км</t>
  </si>
  <si>
    <t>15.07.13 – 27.07.13 г.,                   9 дней, 302 км</t>
  </si>
  <si>
    <t>28.04.13 – 12.05.13 г.,                 12 дней, 362 км</t>
  </si>
  <si>
    <t>28.04.13 – 12.05.13 г.,                  12 дней, 260 км</t>
  </si>
  <si>
    <t>28.04.13 – 12.05.13 г.,                    12 дней, 365 км</t>
  </si>
  <si>
    <t>12.07.13 – 21.07.13 г.,                       8 дней, 270 км</t>
  </si>
  <si>
    <t>12.07.13 – 21.07.13 г.,                    8 дней, 270 км</t>
  </si>
  <si>
    <t>01.05.13 – 09.05.13 г.,                  8 дней, 275 км</t>
  </si>
  <si>
    <t>05.09.13 – 12.09.13 г.,                   7 дней, 265 км</t>
  </si>
  <si>
    <t>15.08.13 – 02.09.13 г.,           19 дней, 4938 км</t>
  </si>
  <si>
    <t>04.06.13 – 17.06.13 г.,                 14 дней, 3260 км</t>
  </si>
  <si>
    <t>03.08.13 – 17.08.13 г.,               15 дней, 4011 км</t>
  </si>
  <si>
    <t>02.06.13 – 18.06.13 г.,                 17 дней, 3580 км</t>
  </si>
  <si>
    <t xml:space="preserve">12.04.13 – 30.04.13 г.,                15 дней, 950 км </t>
  </si>
  <si>
    <t>06.07.13 – 17.07.13 г.,                       12 дней, 640 км</t>
  </si>
  <si>
    <t>22.07.13 – 11.08.13 г.,                  20 дней, 3505  км</t>
  </si>
  <si>
    <t>23.07.13 – 10.08.13 г.,               17 дней, 1077 км</t>
  </si>
  <si>
    <t>17.07.13 – 28.07.13 г.,                  12 дней, 4460 км</t>
  </si>
  <si>
    <t>29.07.13 – 11.08.13 г.,                14 дней, 664 км</t>
  </si>
  <si>
    <t xml:space="preserve">02.01.13 – 07.02.13 г.,                  6 дней, 3000 км </t>
  </si>
  <si>
    <t>22.02.13 – 04.03.13 г.,                       10 дней, 4723 км</t>
  </si>
  <si>
    <t>30.11.13 – 05.12.13 г.,                          5 дней, 274 км</t>
  </si>
  <si>
    <t>07.09.13 – 26.09.13 г.,                    20 дней, 4000 км</t>
  </si>
  <si>
    <t>16.07.13 – 04.08.13 г.,                     20 дней, 6904 км</t>
  </si>
  <si>
    <t>10.08.13 – 24.08.13 г.,                   15 дней, 8100 км</t>
  </si>
  <si>
    <t>30.04.13 – 05.05.13 г.,                      6 дней, 2500 км</t>
  </si>
  <si>
    <t>03.08.13 – 10.08.13 г.,                  8 дней, 2500 км</t>
  </si>
  <si>
    <t>27.04.13 – 12.05.13 г.,                  10 дней, 932 км</t>
  </si>
  <si>
    <t>24.07.13 – 21.08.13 г.,                  23 дня, 455 км</t>
  </si>
  <si>
    <t>02.08.13 – 25.08.13 г.,                 18 дней, 482 км</t>
  </si>
  <si>
    <t>13.09.13 – 20.09.13 г.,                   6 дней, 185 км</t>
  </si>
  <si>
    <t>31.07.13 – 15.08.13 г.,                  16 дней, 599 км</t>
  </si>
  <si>
    <t>25.07.13 – 10.08.13 г.,                17 дней, 224 км</t>
  </si>
  <si>
    <t>04.06.13 – 16.06.13 г.,                  12 дней, 3200 км</t>
  </si>
  <si>
    <t>01.05.13 – 12.05.13 г.,                  12 дней, 234,5 км</t>
  </si>
  <si>
    <t>26.04.13 – 09.05.13 г.,                    8 дней, 578 км</t>
  </si>
  <si>
    <t>Безроднов С.Б., СС2К, г. Нижний Тагил, Макунин А.А., СС1К, г. Томск</t>
  </si>
  <si>
    <t>Шкрябин В.В., СС1К, г. Владивосток, Навротский П.И., СС1К, г. Барнаул</t>
  </si>
  <si>
    <t>Герасимов Сергей Васильевич,                                                                            Кировская область, г. Киров, ФОСТКО (Федерация оздоровительно-спортивного туризма Кировской области).</t>
  </si>
</sst>
</file>

<file path=xl/styles.xml><?xml version="1.0" encoding="utf-8"?>
<styleSheet xmlns="http://schemas.openxmlformats.org/spreadsheetml/2006/main">
  <numFmts count="1">
    <numFmt numFmtId="164" formatCode="0.0"/>
  </numFmts>
  <fonts count="19">
    <font>
      <sz val="11"/>
      <color theme="1"/>
      <name val="Calibri"/>
      <family val="2"/>
      <charset val="204"/>
      <scheme val="minor"/>
    </font>
    <font>
      <b/>
      <sz val="18"/>
      <name val="Times New Roman"/>
      <family val="1"/>
      <charset val="204"/>
    </font>
    <font>
      <sz val="14"/>
      <name val="Times New Roman"/>
      <family val="1"/>
      <charset val="204"/>
    </font>
    <font>
      <sz val="18"/>
      <name val="Times New Roman"/>
      <family val="1"/>
      <charset val="204"/>
    </font>
    <font>
      <b/>
      <sz val="12"/>
      <name val="Times New Roman"/>
      <family val="1"/>
      <charset val="204"/>
    </font>
    <font>
      <b/>
      <sz val="26"/>
      <name val="Times New Roman"/>
      <family val="1"/>
      <charset val="204"/>
    </font>
    <font>
      <sz val="10"/>
      <name val="Times New Roman"/>
      <family val="1"/>
      <charset val="204"/>
    </font>
    <font>
      <b/>
      <sz val="14"/>
      <color indexed="8"/>
      <name val="Times New Roman"/>
      <family val="1"/>
      <charset val="204"/>
    </font>
    <font>
      <b/>
      <sz val="14"/>
      <name val="Times New Roman"/>
      <family val="1"/>
      <charset val="204"/>
    </font>
    <font>
      <sz val="14"/>
      <color indexed="8"/>
      <name val="Times New Roman"/>
      <family val="1"/>
      <charset val="204"/>
    </font>
    <font>
      <sz val="20"/>
      <name val="Times New Roman"/>
      <family val="1"/>
      <charset val="204"/>
    </font>
    <font>
      <b/>
      <sz val="20"/>
      <name val="Times New Roman"/>
      <family val="1"/>
      <charset val="204"/>
    </font>
    <font>
      <sz val="22"/>
      <name val="Times New Roman"/>
      <family val="1"/>
      <charset val="204"/>
    </font>
    <font>
      <sz val="12"/>
      <name val="Times New Roman"/>
      <family val="1"/>
      <charset val="204"/>
    </font>
    <font>
      <b/>
      <i/>
      <sz val="12"/>
      <name val="Times New Roman"/>
      <family val="1"/>
      <charset val="204"/>
    </font>
    <font>
      <sz val="10"/>
      <name val="Arial Cyr"/>
      <charset val="204"/>
    </font>
    <font>
      <sz val="8"/>
      <name val="Calibri"/>
      <family val="2"/>
      <charset val="204"/>
    </font>
    <font>
      <b/>
      <sz val="16"/>
      <name val="Times New Roman"/>
      <family val="1"/>
      <charset val="204"/>
    </font>
    <font>
      <sz val="16"/>
      <name val="Times New Roman"/>
      <family val="1"/>
      <charset val="204"/>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s>
  <cellStyleXfs count="2">
    <xf numFmtId="0" fontId="0" fillId="0" borderId="0"/>
    <xf numFmtId="0" fontId="15" fillId="0" borderId="0"/>
  </cellStyleXfs>
  <cellXfs count="163">
    <xf numFmtId="0" fontId="0" fillId="0" borderId="0" xfId="0"/>
    <xf numFmtId="0" fontId="2" fillId="0" borderId="0" xfId="0" applyFont="1"/>
    <xf numFmtId="0" fontId="1" fillId="0" borderId="0" xfId="0" applyFont="1" applyBorder="1" applyAlignment="1">
      <alignment vertical="center" wrapText="1"/>
    </xf>
    <xf numFmtId="0" fontId="3" fillId="0" borderId="0" xfId="0" applyFont="1" applyAlignment="1">
      <alignment horizontal="center" vertical="center"/>
    </xf>
    <xf numFmtId="0" fontId="6" fillId="0" borderId="0" xfId="0" applyFont="1"/>
    <xf numFmtId="0" fontId="8"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center" wrapText="1"/>
    </xf>
    <xf numFmtId="0" fontId="1" fillId="0" borderId="0" xfId="0" applyNumberFormat="1" applyFont="1" applyBorder="1" applyAlignment="1">
      <alignment horizontal="center"/>
    </xf>
    <xf numFmtId="0" fontId="2" fillId="0" borderId="0" xfId="0" applyFont="1" applyAlignment="1">
      <alignment horizontal="left"/>
    </xf>
    <xf numFmtId="0" fontId="2" fillId="0" borderId="0" xfId="0" applyFont="1" applyAlignment="1"/>
    <xf numFmtId="164" fontId="2" fillId="0" borderId="0" xfId="0" applyNumberFormat="1" applyFont="1" applyAlignment="1">
      <alignment horizontal="center"/>
    </xf>
    <xf numFmtId="0" fontId="3" fillId="0" borderId="0" xfId="0" applyFont="1" applyBorder="1" applyAlignment="1">
      <alignment horizontal="left" vertical="center"/>
    </xf>
    <xf numFmtId="0" fontId="3" fillId="0" borderId="0" xfId="0" applyFont="1" applyAlignment="1">
      <alignment horizontal="left"/>
    </xf>
    <xf numFmtId="0" fontId="2" fillId="0" borderId="1" xfId="0" applyFont="1" applyBorder="1" applyAlignment="1">
      <alignment horizontal="center" vertical="center"/>
    </xf>
    <xf numFmtId="0" fontId="12" fillId="0" borderId="0" xfId="0" applyFont="1" applyAlignment="1">
      <alignment horizontal="left"/>
    </xf>
    <xf numFmtId="0" fontId="12" fillId="0" borderId="0" xfId="0" applyFont="1" applyAlignment="1"/>
    <xf numFmtId="0" fontId="12" fillId="0" borderId="0" xfId="0" applyFont="1"/>
    <xf numFmtId="0" fontId="12" fillId="0" borderId="0" xfId="0" applyFont="1" applyAlignment="1">
      <alignment horizontal="center"/>
    </xf>
    <xf numFmtId="164" fontId="7" fillId="0" borderId="1" xfId="0" applyNumberFormat="1" applyFont="1" applyBorder="1" applyAlignment="1">
      <alignment horizontal="center"/>
    </xf>
    <xf numFmtId="164" fontId="8" fillId="0" borderId="1" xfId="0" applyNumberFormat="1" applyFont="1" applyBorder="1" applyAlignment="1">
      <alignment horizontal="center"/>
    </xf>
    <xf numFmtId="0" fontId="7" fillId="0" borderId="1" xfId="0" applyNumberFormat="1" applyFont="1" applyBorder="1" applyAlignment="1">
      <alignment horizontal="left" vertical="center" wrapText="1"/>
    </xf>
    <xf numFmtId="0" fontId="9"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0" xfId="0" applyFont="1" applyBorder="1" applyAlignment="1">
      <alignment horizontal="left" vertical="center" wrapText="1"/>
    </xf>
    <xf numFmtId="164" fontId="2" fillId="0" borderId="1" xfId="0" applyNumberFormat="1" applyFont="1" applyBorder="1" applyAlignment="1">
      <alignment horizontal="center" vertical="center"/>
    </xf>
    <xf numFmtId="0" fontId="13" fillId="0" borderId="0" xfId="0" applyFont="1" applyBorder="1" applyAlignment="1">
      <alignment horizontal="left" vertical="top"/>
    </xf>
    <xf numFmtId="0" fontId="14" fillId="0" borderId="0" xfId="0" applyFont="1" applyBorder="1" applyAlignment="1">
      <alignment horizontal="left"/>
    </xf>
    <xf numFmtId="0" fontId="6" fillId="0" borderId="0" xfId="0" applyFont="1" applyBorder="1"/>
    <xf numFmtId="0" fontId="6" fillId="0" borderId="0" xfId="0" applyFont="1" applyBorder="1" applyAlignment="1">
      <alignment horizontal="left" vertical="center"/>
    </xf>
    <xf numFmtId="0" fontId="6" fillId="0" borderId="0" xfId="1" applyFont="1" applyBorder="1"/>
    <xf numFmtId="0" fontId="2" fillId="0" borderId="0" xfId="1" applyFont="1"/>
    <xf numFmtId="0" fontId="6" fillId="0" borderId="0" xfId="1" applyFont="1"/>
    <xf numFmtId="0" fontId="1" fillId="0" borderId="1" xfId="1" applyFont="1" applyBorder="1" applyAlignment="1">
      <alignment horizontal="center" vertical="center"/>
    </xf>
    <xf numFmtId="49" fontId="1" fillId="0" borderId="1" xfId="1" applyNumberFormat="1" applyFont="1" applyBorder="1" applyAlignment="1">
      <alignment horizontal="center" vertical="center" wrapText="1"/>
    </xf>
    <xf numFmtId="0" fontId="6" fillId="0" borderId="0" xfId="1" applyFont="1" applyAlignment="1">
      <alignment vertical="center"/>
    </xf>
    <xf numFmtId="0" fontId="1" fillId="0" borderId="1" xfId="1" applyFont="1" applyBorder="1" applyAlignment="1">
      <alignment horizontal="left" vertical="center" wrapText="1"/>
    </xf>
    <xf numFmtId="0" fontId="1" fillId="0" borderId="1" xfId="1" applyFont="1" applyBorder="1" applyAlignment="1">
      <alignment horizontal="left" vertical="center"/>
    </xf>
    <xf numFmtId="0" fontId="6" fillId="0" borderId="0" xfId="1" applyFont="1" applyAlignment="1">
      <alignment horizontal="center" vertical="center"/>
    </xf>
    <xf numFmtId="0" fontId="1" fillId="0" borderId="0" xfId="1" applyFont="1" applyBorder="1" applyAlignment="1">
      <alignment horizontal="center"/>
    </xf>
    <xf numFmtId="0" fontId="2" fillId="0" borderId="0" xfId="1" applyFont="1" applyAlignment="1">
      <alignment horizontal="left" wrapText="1"/>
    </xf>
    <xf numFmtId="0" fontId="2" fillId="0" borderId="0" xfId="1" applyFont="1" applyAlignment="1"/>
    <xf numFmtId="164" fontId="2" fillId="0" borderId="0" xfId="1" applyNumberFormat="1" applyFont="1" applyAlignment="1">
      <alignment horizontal="center"/>
    </xf>
    <xf numFmtId="0" fontId="11" fillId="0" borderId="0" xfId="0" applyFont="1" applyAlignment="1">
      <alignment horizontal="center" vertical="center"/>
    </xf>
    <xf numFmtId="0" fontId="7" fillId="0" borderId="2" xfId="0" applyFont="1" applyBorder="1" applyAlignment="1">
      <alignment horizontal="center"/>
    </xf>
    <xf numFmtId="164" fontId="7" fillId="0" borderId="3" xfId="0" applyNumberFormat="1" applyFont="1" applyBorder="1" applyAlignment="1">
      <alignment horizontal="center"/>
    </xf>
    <xf numFmtId="164" fontId="7" fillId="0" borderId="4" xfId="0" applyNumberFormat="1" applyFont="1" applyBorder="1" applyAlignment="1">
      <alignment horizontal="center"/>
    </xf>
    <xf numFmtId="164" fontId="7" fillId="0" borderId="2" xfId="0" applyNumberFormat="1" applyFont="1" applyBorder="1" applyAlignment="1">
      <alignment horizontal="center"/>
    </xf>
    <xf numFmtId="164" fontId="7" fillId="0" borderId="5" xfId="0" applyNumberFormat="1" applyFont="1" applyBorder="1" applyAlignment="1">
      <alignment horizontal="center"/>
    </xf>
    <xf numFmtId="164" fontId="8" fillId="0" borderId="6" xfId="0" applyNumberFormat="1" applyFont="1" applyBorder="1" applyAlignment="1">
      <alignment horizontal="center"/>
    </xf>
    <xf numFmtId="164" fontId="7" fillId="0" borderId="7" xfId="0" applyNumberFormat="1" applyFont="1" applyBorder="1" applyAlignment="1">
      <alignment horizontal="center"/>
    </xf>
    <xf numFmtId="164" fontId="7" fillId="0" borderId="8" xfId="0" applyNumberFormat="1" applyFont="1" applyBorder="1" applyAlignment="1">
      <alignment horizontal="center"/>
    </xf>
    <xf numFmtId="164" fontId="7" fillId="0" borderId="9" xfId="0" applyNumberFormat="1" applyFont="1" applyBorder="1" applyAlignment="1">
      <alignment horizontal="center"/>
    </xf>
    <xf numFmtId="164" fontId="8" fillId="0" borderId="8" xfId="0" applyNumberFormat="1" applyFont="1" applyBorder="1" applyAlignment="1">
      <alignment horizontal="center"/>
    </xf>
    <xf numFmtId="0" fontId="2" fillId="0" borderId="2" xfId="0" applyFont="1" applyBorder="1" applyAlignment="1">
      <alignment horizontal="center" vertical="center"/>
    </xf>
    <xf numFmtId="0" fontId="7" fillId="0" borderId="10"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2" fillId="0" borderId="2" xfId="0" applyFont="1" applyBorder="1" applyAlignment="1">
      <alignment horizontal="left" vertical="center" wrapText="1"/>
    </xf>
    <xf numFmtId="0" fontId="9" fillId="0" borderId="2" xfId="0" applyFont="1" applyBorder="1" applyAlignment="1">
      <alignment horizontal="center" vertical="center"/>
    </xf>
    <xf numFmtId="0"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1" fontId="10" fillId="0" borderId="2" xfId="0" applyNumberFormat="1" applyFont="1" applyBorder="1" applyAlignment="1">
      <alignment horizontal="center" vertical="center"/>
    </xf>
    <xf numFmtId="0" fontId="9" fillId="0" borderId="2" xfId="0"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4" xfId="0" applyFont="1" applyBorder="1" applyAlignment="1">
      <alignment horizontal="center" vertical="center"/>
    </xf>
    <xf numFmtId="0" fontId="7" fillId="0" borderId="2" xfId="0" applyNumberFormat="1" applyFont="1" applyBorder="1" applyAlignment="1">
      <alignment horizontal="left" vertical="center" wrapText="1"/>
    </xf>
    <xf numFmtId="0" fontId="2" fillId="0" borderId="11" xfId="0" applyFont="1" applyBorder="1" applyAlignment="1">
      <alignment horizontal="center" vertical="center"/>
    </xf>
    <xf numFmtId="0" fontId="9" fillId="0" borderId="10" xfId="0" applyNumberFormat="1" applyFont="1" applyBorder="1" applyAlignment="1">
      <alignment horizontal="left" vertical="center" wrapText="1"/>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164" fontId="2" fillId="0" borderId="10" xfId="0" applyNumberFormat="1" applyFont="1" applyBorder="1" applyAlignment="1">
      <alignment horizontal="center" vertical="center"/>
    </xf>
    <xf numFmtId="0" fontId="2" fillId="0" borderId="0" xfId="0" applyNumberFormat="1" applyFont="1" applyBorder="1" applyAlignment="1">
      <alignment horizontal="left" wrapText="1"/>
    </xf>
    <xf numFmtId="164" fontId="2" fillId="0" borderId="0" xfId="0" applyNumberFormat="1" applyFont="1" applyBorder="1" applyAlignment="1"/>
    <xf numFmtId="164" fontId="2" fillId="0" borderId="0" xfId="0" applyNumberFormat="1" applyFont="1" applyBorder="1" applyAlignment="1">
      <alignment horizontal="center"/>
    </xf>
    <xf numFmtId="0" fontId="3" fillId="0" borderId="0" xfId="0" applyFont="1" applyBorder="1" applyAlignment="1">
      <alignment horizontal="left" vertical="top"/>
    </xf>
    <xf numFmtId="2" fontId="2" fillId="0" borderId="0" xfId="0" applyNumberFormat="1" applyFont="1" applyAlignment="1">
      <alignment horizontal="center"/>
    </xf>
    <xf numFmtId="2" fontId="3" fillId="0" borderId="0" xfId="0" applyNumberFormat="1" applyFont="1" applyBorder="1" applyAlignment="1">
      <alignment horizontal="left" vertical="top"/>
    </xf>
    <xf numFmtId="0" fontId="3" fillId="0" borderId="0" xfId="0" applyFont="1" applyBorder="1" applyAlignment="1">
      <alignment vertical="top"/>
    </xf>
    <xf numFmtId="0" fontId="9" fillId="0" borderId="10" xfId="0" applyFont="1" applyBorder="1" applyAlignment="1">
      <alignment horizontal="center" vertical="center"/>
    </xf>
    <xf numFmtId="1" fontId="10" fillId="0" borderId="10" xfId="0" applyNumberFormat="1" applyFont="1" applyBorder="1" applyAlignment="1">
      <alignment horizontal="center" vertical="center"/>
    </xf>
    <xf numFmtId="0" fontId="9" fillId="0" borderId="10" xfId="0" applyFont="1" applyBorder="1" applyAlignment="1">
      <alignment horizontal="left" vertical="center" wrapText="1"/>
    </xf>
    <xf numFmtId="0" fontId="3" fillId="0" borderId="0" xfId="0" applyFont="1" applyFill="1" applyBorder="1" applyAlignment="1">
      <alignment horizontal="left" vertical="center"/>
    </xf>
    <xf numFmtId="1" fontId="1" fillId="0" borderId="1"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8" fillId="0" borderId="1" xfId="1" applyFont="1" applyBorder="1" applyAlignment="1">
      <alignment horizontal="center" vertical="center"/>
    </xf>
    <xf numFmtId="0" fontId="3" fillId="0" borderId="0" xfId="0" applyFont="1" applyAlignment="1">
      <alignment horizontal="left" vertical="center"/>
    </xf>
    <xf numFmtId="1" fontId="11"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1" fontId="4" fillId="0" borderId="1" xfId="1" applyNumberFormat="1" applyFont="1" applyFill="1" applyBorder="1" applyAlignment="1">
      <alignment horizontal="center" vertical="center"/>
    </xf>
    <xf numFmtId="0" fontId="2" fillId="0" borderId="0" xfId="0" applyFont="1" applyBorder="1"/>
    <xf numFmtId="0" fontId="2" fillId="0" borderId="0" xfId="1" applyFont="1" applyBorder="1"/>
    <xf numFmtId="49" fontId="8" fillId="0" borderId="1" xfId="1" applyNumberFormat="1" applyFont="1" applyBorder="1" applyAlignment="1">
      <alignment horizontal="center" vertical="center" wrapText="1"/>
    </xf>
    <xf numFmtId="1" fontId="8" fillId="0" borderId="1" xfId="1" applyNumberFormat="1" applyFont="1" applyFill="1" applyBorder="1" applyAlignment="1">
      <alignment horizontal="center" vertical="center"/>
    </xf>
    <xf numFmtId="0" fontId="8" fillId="0" borderId="0" xfId="1" applyFont="1" applyBorder="1" applyAlignment="1">
      <alignment horizontal="center"/>
    </xf>
    <xf numFmtId="0" fontId="11" fillId="2" borderId="1" xfId="1" applyFont="1" applyFill="1" applyBorder="1" applyAlignment="1">
      <alignment horizontal="center" vertical="center"/>
    </xf>
    <xf numFmtId="0" fontId="17" fillId="2" borderId="1" xfId="1" applyFont="1" applyFill="1" applyBorder="1" applyAlignment="1">
      <alignment horizontal="center" vertical="center"/>
    </xf>
    <xf numFmtId="2" fontId="18"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2" fontId="10" fillId="0" borderId="2" xfId="0" applyNumberFormat="1" applyFont="1" applyBorder="1" applyAlignment="1">
      <alignment horizontal="center" vertical="center"/>
    </xf>
    <xf numFmtId="2" fontId="10" fillId="0" borderId="10"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1" fontId="10" fillId="0" borderId="20" xfId="0" applyNumberFormat="1" applyFont="1" applyBorder="1" applyAlignment="1">
      <alignment horizontal="center" vertical="center"/>
    </xf>
    <xf numFmtId="2" fontId="18" fillId="0" borderId="10" xfId="0" applyNumberFormat="1" applyFont="1" applyBorder="1" applyAlignment="1">
      <alignment horizontal="center" vertical="center"/>
    </xf>
    <xf numFmtId="1" fontId="3" fillId="0" borderId="1" xfId="0" applyNumberFormat="1" applyFont="1" applyBorder="1" applyAlignment="1">
      <alignment vertical="center" wrapText="1"/>
    </xf>
    <xf numFmtId="0" fontId="1" fillId="0" borderId="0" xfId="0" applyFont="1" applyBorder="1" applyAlignment="1">
      <alignment horizontal="left" vertical="center" wrapText="1"/>
    </xf>
    <xf numFmtId="164" fontId="8" fillId="0" borderId="1" xfId="0" applyNumberFormat="1" applyFont="1" applyBorder="1" applyAlignment="1">
      <alignment horizontal="center"/>
    </xf>
    <xf numFmtId="0" fontId="1" fillId="0" borderId="0" xfId="0" applyFont="1" applyBorder="1" applyAlignment="1">
      <alignment vertical="center"/>
    </xf>
    <xf numFmtId="0" fontId="2" fillId="0" borderId="10" xfId="0" applyNumberFormat="1" applyFont="1" applyBorder="1" applyAlignment="1">
      <alignment horizontal="left" vertical="center" wrapText="1"/>
    </xf>
    <xf numFmtId="0" fontId="11" fillId="0" borderId="2" xfId="0" applyFont="1" applyBorder="1" applyAlignment="1">
      <alignment horizontal="center" vertical="center"/>
    </xf>
    <xf numFmtId="1" fontId="11" fillId="0" borderId="2" xfId="0" applyNumberFormat="1" applyFont="1" applyBorder="1" applyAlignment="1">
      <alignment horizontal="center" vertical="center"/>
    </xf>
    <xf numFmtId="0" fontId="10" fillId="0" borderId="10" xfId="0" applyFont="1" applyBorder="1" applyAlignment="1">
      <alignment horizontal="center" vertical="center"/>
    </xf>
    <xf numFmtId="1" fontId="11" fillId="0" borderId="10" xfId="0" applyNumberFormat="1" applyFont="1" applyBorder="1" applyAlignment="1">
      <alignment horizontal="center" vertical="center"/>
    </xf>
    <xf numFmtId="2" fontId="10" fillId="0" borderId="1" xfId="0" applyNumberFormat="1" applyFont="1" applyBorder="1" applyAlignment="1">
      <alignment horizontal="center" vertical="center"/>
    </xf>
    <xf numFmtId="1" fontId="10" fillId="0" borderId="1" xfId="0" applyNumberFormat="1" applyFont="1" applyBorder="1" applyAlignment="1">
      <alignment vertical="center" wrapText="1"/>
    </xf>
    <xf numFmtId="0" fontId="7" fillId="0" borderId="1" xfId="0" applyFont="1" applyBorder="1" applyAlignment="1">
      <alignment horizontal="center"/>
    </xf>
    <xf numFmtId="2" fontId="18" fillId="0" borderId="1" xfId="0" applyNumberFormat="1" applyFont="1" applyBorder="1" applyAlignment="1">
      <alignment horizontal="center" vertical="center"/>
    </xf>
    <xf numFmtId="0" fontId="1" fillId="0" borderId="0" xfId="1" applyFont="1" applyBorder="1" applyAlignment="1">
      <alignment horizontal="center" vertical="center"/>
    </xf>
    <xf numFmtId="0" fontId="3" fillId="0" borderId="0" xfId="0" applyFont="1" applyBorder="1" applyAlignment="1">
      <alignment horizontal="righ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4" fillId="0" borderId="0" xfId="1" applyFont="1" applyBorder="1" applyAlignment="1">
      <alignment horizontal="center" vertical="top" wrapText="1"/>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 fillId="0" borderId="12"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6" xfId="0" applyFont="1" applyBorder="1" applyAlignment="1">
      <alignment horizontal="center"/>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Border="1" applyAlignment="1">
      <alignment horizontal="center" vertical="top" wrapText="1"/>
    </xf>
    <xf numFmtId="0" fontId="1" fillId="0" borderId="0" xfId="0" applyFont="1" applyBorder="1" applyAlignment="1">
      <alignment horizontal="left" vertical="center"/>
    </xf>
    <xf numFmtId="9" fontId="1" fillId="0" borderId="0" xfId="0" applyNumberFormat="1" applyFont="1" applyBorder="1" applyAlignment="1">
      <alignment horizontal="left" vertical="center" wrapText="1"/>
    </xf>
    <xf numFmtId="164" fontId="8" fillId="0" borderId="16" xfId="0" applyNumberFormat="1" applyFont="1" applyBorder="1" applyAlignment="1">
      <alignment horizontal="center"/>
    </xf>
    <xf numFmtId="2" fontId="8" fillId="0" borderId="2" xfId="0" applyNumberFormat="1" applyFont="1" applyBorder="1" applyAlignment="1">
      <alignment horizontal="center" vertical="center" wrapText="1"/>
    </xf>
    <xf numFmtId="2" fontId="8" fillId="0" borderId="15"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2" fontId="8" fillId="0" borderId="18" xfId="0" applyNumberFormat="1" applyFont="1" applyBorder="1" applyAlignment="1">
      <alignment horizontal="center" vertical="center" wrapText="1"/>
    </xf>
    <xf numFmtId="2" fontId="8" fillId="0" borderId="19" xfId="0" applyNumberFormat="1" applyFont="1" applyBorder="1" applyAlignment="1">
      <alignment horizontal="center" vertical="center" wrapText="1"/>
    </xf>
    <xf numFmtId="164" fontId="8" fillId="0" borderId="1" xfId="0" applyNumberFormat="1" applyFont="1" applyBorder="1" applyAlignment="1">
      <alignment horizontal="center"/>
    </xf>
    <xf numFmtId="2" fontId="8" fillId="0" borderId="17" xfId="0" applyNumberFormat="1" applyFont="1" applyBorder="1" applyAlignment="1">
      <alignment horizontal="center" vertical="center" wrapText="1"/>
    </xf>
    <xf numFmtId="0" fontId="7" fillId="0" borderId="1" xfId="0" applyFont="1" applyBorder="1" applyAlignment="1">
      <alignment horizontal="center" vertical="center"/>
    </xf>
    <xf numFmtId="2" fontId="8" fillId="0" borderId="1" xfId="0" applyNumberFormat="1" applyFont="1" applyBorder="1" applyAlignment="1">
      <alignment horizontal="center" vertical="center" wrapText="1"/>
    </xf>
    <xf numFmtId="0" fontId="1" fillId="0" borderId="0" xfId="0" applyFont="1" applyBorder="1" applyAlignment="1">
      <alignment horizontal="center"/>
    </xf>
  </cellXfs>
  <cellStyles count="2">
    <cellStyle name="Обычный" xfId="0" builtinId="0"/>
    <cellStyle name="Обычный_HSFO Territorii 2010"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60" zoomScaleNormal="60" workbookViewId="0">
      <selection sqref="A1:L1"/>
    </sheetView>
  </sheetViews>
  <sheetFormatPr defaultColWidth="8.85546875" defaultRowHeight="18.75"/>
  <cols>
    <col min="1" max="1" width="8.5703125" style="37" customWidth="1"/>
    <col min="2" max="2" width="43.7109375" style="46" customWidth="1"/>
    <col min="3" max="3" width="24" style="37" customWidth="1"/>
    <col min="4" max="4" width="18.140625" style="47" customWidth="1"/>
    <col min="5" max="5" width="17.42578125" style="37" customWidth="1"/>
    <col min="6" max="6" width="17.28515625" style="37" customWidth="1"/>
    <col min="7" max="7" width="24.140625" style="48" customWidth="1"/>
    <col min="8" max="8" width="19.28515625" style="48" customWidth="1"/>
    <col min="9" max="9" width="17.42578125" style="48" customWidth="1"/>
    <col min="10" max="10" width="32.140625" style="48" customWidth="1"/>
    <col min="11" max="11" width="13.5703125" style="48" customWidth="1"/>
    <col min="12" max="12" width="18.140625" style="48" customWidth="1"/>
    <col min="13" max="16384" width="8.85546875" style="37"/>
  </cols>
  <sheetData>
    <row r="1" spans="1:12" s="1" customFormat="1" ht="27.75" customHeight="1">
      <c r="A1" s="135" t="s">
        <v>13</v>
      </c>
      <c r="B1" s="135"/>
      <c r="C1" s="135"/>
      <c r="D1" s="135"/>
      <c r="E1" s="135"/>
      <c r="F1" s="135"/>
      <c r="G1" s="135"/>
      <c r="H1" s="135"/>
      <c r="I1" s="135"/>
      <c r="J1" s="135"/>
      <c r="K1" s="135"/>
      <c r="L1" s="135"/>
    </row>
    <row r="2" spans="1:12" s="1" customFormat="1" ht="29.25" customHeight="1">
      <c r="A2" s="135" t="s">
        <v>154</v>
      </c>
      <c r="B2" s="135"/>
      <c r="C2" s="135"/>
      <c r="D2" s="135"/>
      <c r="E2" s="135"/>
      <c r="F2" s="135"/>
      <c r="G2" s="135"/>
      <c r="H2" s="135"/>
      <c r="I2" s="135"/>
      <c r="J2" s="135"/>
      <c r="K2" s="135"/>
      <c r="L2" s="135"/>
    </row>
    <row r="3" spans="1:12" s="1" customFormat="1" ht="22.5">
      <c r="A3" s="136" t="s">
        <v>155</v>
      </c>
      <c r="B3" s="136"/>
      <c r="C3" s="136"/>
      <c r="D3" s="136"/>
      <c r="E3" s="136"/>
      <c r="F3" s="136"/>
      <c r="G3" s="136"/>
      <c r="H3" s="136"/>
      <c r="I3" s="136"/>
      <c r="J3" s="136"/>
      <c r="K3" s="136"/>
      <c r="L3" s="136"/>
    </row>
    <row r="4" spans="1:12" s="1" customFormat="1" ht="8.25" customHeight="1">
      <c r="A4" s="32"/>
      <c r="B4" s="33"/>
      <c r="C4" s="33"/>
      <c r="D4" s="34"/>
      <c r="E4" s="34"/>
      <c r="F4" s="34"/>
      <c r="G4" s="34"/>
      <c r="H4" s="34"/>
      <c r="I4" s="34"/>
      <c r="J4" s="35"/>
      <c r="K4" s="97"/>
      <c r="L4" s="34"/>
    </row>
    <row r="5" spans="1:12" s="1" customFormat="1" ht="24" customHeight="1">
      <c r="A5" s="131" t="s">
        <v>156</v>
      </c>
      <c r="B5" s="131"/>
      <c r="C5" s="137" t="s">
        <v>50</v>
      </c>
      <c r="D5" s="137"/>
      <c r="E5" s="137"/>
      <c r="F5" s="137"/>
      <c r="G5" s="137"/>
      <c r="H5" s="137"/>
      <c r="I5" s="137"/>
      <c r="J5" s="137"/>
      <c r="K5" s="137"/>
      <c r="L5" s="137"/>
    </row>
    <row r="6" spans="1:12" s="1" customFormat="1" ht="23.25">
      <c r="A6" s="131" t="s">
        <v>157</v>
      </c>
      <c r="B6" s="131"/>
      <c r="C6" s="132" t="s">
        <v>158</v>
      </c>
      <c r="D6" s="132"/>
      <c r="E6" s="132"/>
      <c r="F6" s="132"/>
      <c r="G6" s="132"/>
      <c r="H6" s="132"/>
      <c r="I6" s="132"/>
      <c r="J6" s="132"/>
      <c r="K6" s="132"/>
      <c r="L6" s="132"/>
    </row>
    <row r="7" spans="1:12" s="1" customFormat="1" ht="23.25">
      <c r="A7" s="131" t="s">
        <v>159</v>
      </c>
      <c r="B7" s="131"/>
      <c r="C7" s="133" t="s">
        <v>160</v>
      </c>
      <c r="D7" s="133"/>
      <c r="E7" s="133"/>
      <c r="F7" s="133"/>
      <c r="G7" s="133"/>
      <c r="H7" s="133"/>
      <c r="I7" s="133"/>
      <c r="J7" s="133"/>
      <c r="K7" s="133"/>
      <c r="L7" s="133"/>
    </row>
    <row r="8" spans="1:12" ht="9.75" customHeight="1">
      <c r="A8" s="134"/>
      <c r="B8" s="134"/>
      <c r="C8" s="134"/>
      <c r="D8" s="134"/>
      <c r="E8" s="134"/>
      <c r="F8" s="134"/>
      <c r="G8" s="134"/>
      <c r="H8" s="134"/>
      <c r="I8" s="134"/>
      <c r="J8" s="134"/>
      <c r="K8" s="98"/>
      <c r="L8" s="36"/>
    </row>
    <row r="9" spans="1:12" s="38" customFormat="1" ht="22.5" customHeight="1">
      <c r="A9" s="130" t="s">
        <v>161</v>
      </c>
      <c r="B9" s="130"/>
      <c r="C9" s="130"/>
      <c r="D9" s="130"/>
      <c r="E9" s="130"/>
      <c r="F9" s="130"/>
      <c r="G9" s="130"/>
      <c r="H9" s="130"/>
      <c r="I9" s="130"/>
      <c r="J9" s="130"/>
      <c r="K9" s="130"/>
      <c r="L9" s="130"/>
    </row>
    <row r="10" spans="1:12" s="41" customFormat="1" ht="78" customHeight="1">
      <c r="A10" s="39" t="s">
        <v>162</v>
      </c>
      <c r="B10" s="40" t="s">
        <v>163</v>
      </c>
      <c r="C10" s="40" t="s">
        <v>164</v>
      </c>
      <c r="D10" s="40" t="s">
        <v>165</v>
      </c>
      <c r="E10" s="40" t="s">
        <v>166</v>
      </c>
      <c r="F10" s="40" t="s">
        <v>167</v>
      </c>
      <c r="G10" s="40" t="s">
        <v>168</v>
      </c>
      <c r="H10" s="40" t="s">
        <v>169</v>
      </c>
      <c r="I10" s="40" t="s">
        <v>170</v>
      </c>
      <c r="J10" s="40" t="s">
        <v>171</v>
      </c>
      <c r="K10" s="99" t="s">
        <v>172</v>
      </c>
      <c r="L10" s="40" t="s">
        <v>173</v>
      </c>
    </row>
    <row r="11" spans="1:12" s="38" customFormat="1" ht="50.1" customHeight="1">
      <c r="A11" s="39">
        <v>1</v>
      </c>
      <c r="B11" s="42" t="s">
        <v>175</v>
      </c>
      <c r="C11" s="90"/>
      <c r="D11" s="90" t="s">
        <v>264</v>
      </c>
      <c r="E11" s="90" t="s">
        <v>265</v>
      </c>
      <c r="F11" s="90">
        <v>1200</v>
      </c>
      <c r="G11" s="90" t="s">
        <v>44</v>
      </c>
      <c r="H11" s="90" t="s">
        <v>266</v>
      </c>
      <c r="I11" s="90"/>
      <c r="J11" s="90" t="s">
        <v>270</v>
      </c>
      <c r="K11" s="92">
        <v>13110</v>
      </c>
      <c r="L11" s="102">
        <v>1</v>
      </c>
    </row>
    <row r="12" spans="1:12" s="38" customFormat="1" ht="50.1" customHeight="1">
      <c r="A12" s="39">
        <v>2</v>
      </c>
      <c r="B12" s="42" t="s">
        <v>178</v>
      </c>
      <c r="C12" s="91" t="s">
        <v>268</v>
      </c>
      <c r="D12" s="90" t="s">
        <v>267</v>
      </c>
      <c r="E12" s="90">
        <v>600</v>
      </c>
      <c r="F12" s="90"/>
      <c r="G12" s="90">
        <v>1100</v>
      </c>
      <c r="H12" s="90">
        <v>775</v>
      </c>
      <c r="I12" s="90"/>
      <c r="J12" s="90">
        <v>650</v>
      </c>
      <c r="K12" s="92">
        <v>7430</v>
      </c>
      <c r="L12" s="102">
        <v>2</v>
      </c>
    </row>
    <row r="13" spans="1:12" s="38" customFormat="1" ht="50.1" customHeight="1">
      <c r="A13" s="39">
        <v>3</v>
      </c>
      <c r="B13" s="42" t="s">
        <v>174</v>
      </c>
      <c r="C13" s="90"/>
      <c r="D13" s="90" t="s">
        <v>261</v>
      </c>
      <c r="E13" s="90" t="s">
        <v>262</v>
      </c>
      <c r="F13" s="90"/>
      <c r="G13" s="90">
        <v>350</v>
      </c>
      <c r="H13" s="90" t="s">
        <v>263</v>
      </c>
      <c r="I13" s="90"/>
      <c r="J13" s="90"/>
      <c r="K13" s="92">
        <v>6405</v>
      </c>
      <c r="L13" s="102">
        <v>3</v>
      </c>
    </row>
    <row r="14" spans="1:12" s="38" customFormat="1" ht="50.1" customHeight="1">
      <c r="A14" s="39">
        <v>4</v>
      </c>
      <c r="B14" s="43" t="s">
        <v>179</v>
      </c>
      <c r="C14" s="90" t="s">
        <v>269</v>
      </c>
      <c r="D14" s="90">
        <v>560</v>
      </c>
      <c r="E14" s="90"/>
      <c r="F14" s="90">
        <v>1100</v>
      </c>
      <c r="G14" s="90"/>
      <c r="H14" s="90"/>
      <c r="I14" s="90"/>
      <c r="J14" s="90">
        <v>1010</v>
      </c>
      <c r="K14" s="92">
        <v>4545</v>
      </c>
      <c r="L14" s="103">
        <v>4</v>
      </c>
    </row>
    <row r="15" spans="1:12" s="38" customFormat="1" ht="50.1" customHeight="1">
      <c r="A15" s="39">
        <v>5</v>
      </c>
      <c r="B15" s="42" t="s">
        <v>176</v>
      </c>
      <c r="C15" s="90" t="s">
        <v>273</v>
      </c>
      <c r="D15" s="90" t="s">
        <v>272</v>
      </c>
      <c r="E15" s="90"/>
      <c r="F15" s="90"/>
      <c r="G15" s="90"/>
      <c r="H15" s="90"/>
      <c r="I15" s="90"/>
      <c r="J15" s="90">
        <v>775</v>
      </c>
      <c r="K15" s="92">
        <v>4465</v>
      </c>
      <c r="L15" s="103">
        <v>5</v>
      </c>
    </row>
    <row r="16" spans="1:12" s="38" customFormat="1" ht="50.1" customHeight="1">
      <c r="A16" s="39">
        <v>6</v>
      </c>
      <c r="B16" s="42" t="s">
        <v>180</v>
      </c>
      <c r="C16" s="90"/>
      <c r="D16" s="90" t="s">
        <v>271</v>
      </c>
      <c r="E16" s="90">
        <v>560</v>
      </c>
      <c r="F16" s="90"/>
      <c r="G16" s="90"/>
      <c r="H16" s="90"/>
      <c r="I16" s="90"/>
      <c r="J16" s="90"/>
      <c r="K16" s="92">
        <v>2905</v>
      </c>
      <c r="L16" s="103">
        <v>6</v>
      </c>
    </row>
    <row r="17" spans="1:12" s="38" customFormat="1" ht="50.1" customHeight="1">
      <c r="A17" s="39">
        <v>7</v>
      </c>
      <c r="B17" s="42" t="s">
        <v>310</v>
      </c>
      <c r="C17" s="90"/>
      <c r="D17" s="90"/>
      <c r="E17" s="90"/>
      <c r="F17" s="90"/>
      <c r="G17" s="90"/>
      <c r="H17" s="90"/>
      <c r="I17" s="90"/>
      <c r="J17" s="90">
        <v>1200</v>
      </c>
      <c r="K17" s="92">
        <v>1200</v>
      </c>
      <c r="L17" s="103">
        <v>7</v>
      </c>
    </row>
    <row r="18" spans="1:12" s="38" customFormat="1" ht="50.1" customHeight="1">
      <c r="A18" s="39">
        <v>8</v>
      </c>
      <c r="B18" s="42" t="s">
        <v>182</v>
      </c>
      <c r="C18" s="90">
        <v>1200</v>
      </c>
      <c r="D18" s="90"/>
      <c r="E18" s="90"/>
      <c r="F18" s="90"/>
      <c r="G18" s="90"/>
      <c r="H18" s="90"/>
      <c r="I18" s="90"/>
      <c r="J18" s="90"/>
      <c r="K18" s="92">
        <v>1200</v>
      </c>
      <c r="L18" s="103">
        <v>7</v>
      </c>
    </row>
    <row r="19" spans="1:12" s="38" customFormat="1" ht="50.1" customHeight="1">
      <c r="A19" s="39">
        <v>9</v>
      </c>
      <c r="B19" s="42" t="s">
        <v>309</v>
      </c>
      <c r="C19" s="90"/>
      <c r="D19" s="90"/>
      <c r="E19" s="90"/>
      <c r="F19" s="90"/>
      <c r="G19" s="90"/>
      <c r="H19" s="90"/>
      <c r="I19" s="90"/>
      <c r="J19" s="90">
        <v>1100</v>
      </c>
      <c r="K19" s="92">
        <v>1100</v>
      </c>
      <c r="L19" s="103">
        <v>9</v>
      </c>
    </row>
    <row r="20" spans="1:12" s="38" customFormat="1" ht="50.1" customHeight="1">
      <c r="A20" s="39">
        <v>10</v>
      </c>
      <c r="B20" s="42" t="s">
        <v>260</v>
      </c>
      <c r="C20" s="90"/>
      <c r="D20" s="90"/>
      <c r="E20" s="90"/>
      <c r="F20" s="90"/>
      <c r="G20" s="90"/>
      <c r="H20" s="90">
        <v>1100</v>
      </c>
      <c r="I20" s="90"/>
      <c r="J20" s="90"/>
      <c r="K20" s="92">
        <v>1100</v>
      </c>
      <c r="L20" s="103">
        <v>9</v>
      </c>
    </row>
    <row r="21" spans="1:12" s="38" customFormat="1" ht="50.1" customHeight="1">
      <c r="A21" s="39">
        <v>11</v>
      </c>
      <c r="B21" s="42" t="s">
        <v>177</v>
      </c>
      <c r="C21" s="90">
        <v>920</v>
      </c>
      <c r="D21" s="90"/>
      <c r="E21" s="90"/>
      <c r="F21" s="90"/>
      <c r="G21" s="90"/>
      <c r="H21" s="90"/>
      <c r="I21" s="90"/>
      <c r="J21" s="90"/>
      <c r="K21" s="92">
        <v>920</v>
      </c>
      <c r="L21" s="103">
        <v>11</v>
      </c>
    </row>
    <row r="22" spans="1:12" s="38" customFormat="1" ht="50.1" customHeight="1">
      <c r="A22" s="39">
        <v>12</v>
      </c>
      <c r="B22" s="43" t="s">
        <v>307</v>
      </c>
      <c r="C22" s="90"/>
      <c r="D22" s="90"/>
      <c r="E22" s="90"/>
      <c r="F22" s="90"/>
      <c r="G22" s="90"/>
      <c r="H22" s="90"/>
      <c r="I22" s="90"/>
      <c r="J22" s="90">
        <v>845</v>
      </c>
      <c r="K22" s="92">
        <v>845</v>
      </c>
      <c r="L22" s="103">
        <v>12</v>
      </c>
    </row>
    <row r="23" spans="1:12" s="38" customFormat="1" ht="50.1" customHeight="1">
      <c r="A23" s="39">
        <v>13</v>
      </c>
      <c r="B23" s="42" t="s">
        <v>308</v>
      </c>
      <c r="C23" s="90"/>
      <c r="D23" s="90"/>
      <c r="E23" s="90"/>
      <c r="F23" s="90"/>
      <c r="G23" s="90">
        <v>845</v>
      </c>
      <c r="H23" s="90"/>
      <c r="I23" s="90"/>
      <c r="J23" s="90"/>
      <c r="K23" s="92">
        <v>845</v>
      </c>
      <c r="L23" s="103">
        <v>12</v>
      </c>
    </row>
    <row r="24" spans="1:12" s="38" customFormat="1" ht="50.1" customHeight="1">
      <c r="A24" s="39">
        <v>14</v>
      </c>
      <c r="B24" s="42" t="s">
        <v>181</v>
      </c>
      <c r="C24" s="90"/>
      <c r="D24" s="90"/>
      <c r="E24" s="90"/>
      <c r="F24" s="90"/>
      <c r="G24" s="90"/>
      <c r="H24" s="90"/>
      <c r="I24" s="90"/>
      <c r="J24" s="90">
        <v>600</v>
      </c>
      <c r="K24" s="92">
        <v>600</v>
      </c>
      <c r="L24" s="103">
        <v>14</v>
      </c>
    </row>
    <row r="25" spans="1:12" s="44" customFormat="1" ht="50.1" customHeight="1">
      <c r="A25" s="39">
        <v>15</v>
      </c>
      <c r="B25" s="43" t="s">
        <v>43</v>
      </c>
      <c r="C25" s="89"/>
      <c r="D25" s="89"/>
      <c r="E25" s="89"/>
      <c r="F25" s="89"/>
      <c r="G25" s="96">
        <v>600</v>
      </c>
      <c r="H25" s="89"/>
      <c r="I25" s="89"/>
      <c r="J25" s="89"/>
      <c r="K25" s="100">
        <v>600</v>
      </c>
      <c r="L25" s="103">
        <v>14</v>
      </c>
    </row>
    <row r="26" spans="1:12" s="38" customFormat="1" ht="39.75" customHeight="1">
      <c r="A26" s="45"/>
      <c r="B26" s="45"/>
      <c r="C26" s="45"/>
      <c r="D26" s="45"/>
      <c r="E26" s="45"/>
      <c r="F26" s="45"/>
      <c r="G26" s="45"/>
      <c r="H26" s="45"/>
      <c r="I26" s="45"/>
      <c r="J26" s="45"/>
      <c r="K26" s="101"/>
      <c r="L26" s="45"/>
    </row>
    <row r="27" spans="1:12" s="20" customFormat="1" ht="27.75">
      <c r="B27" s="18" t="s">
        <v>150</v>
      </c>
      <c r="C27" s="18"/>
      <c r="F27" s="84" t="s">
        <v>76</v>
      </c>
      <c r="G27" s="18"/>
      <c r="H27" s="21"/>
      <c r="I27" s="21"/>
      <c r="J27" s="21"/>
      <c r="K27" s="6"/>
      <c r="L27" s="21"/>
    </row>
    <row r="28" spans="1:12" s="20" customFormat="1" ht="27.75">
      <c r="B28" s="18"/>
      <c r="C28" s="18"/>
      <c r="F28" s="19"/>
      <c r="G28" s="18"/>
      <c r="H28" s="21"/>
      <c r="I28" s="21"/>
      <c r="J28" s="21"/>
      <c r="K28" s="6"/>
      <c r="L28" s="21"/>
    </row>
    <row r="29" spans="1:12" s="20" customFormat="1" ht="27.75">
      <c r="B29" s="18" t="s">
        <v>151</v>
      </c>
      <c r="C29" s="18"/>
      <c r="F29" s="16" t="s">
        <v>52</v>
      </c>
      <c r="G29" s="18"/>
      <c r="H29" s="21"/>
      <c r="I29" s="21"/>
      <c r="J29" s="21"/>
      <c r="K29" s="6"/>
      <c r="L29" s="21"/>
    </row>
  </sheetData>
  <mergeCells count="12">
    <mergeCell ref="A2:L2"/>
    <mergeCell ref="A3:L3"/>
    <mergeCell ref="A5:B5"/>
    <mergeCell ref="C5:L5"/>
    <mergeCell ref="A1:L1"/>
    <mergeCell ref="A9:L9"/>
    <mergeCell ref="A6:B6"/>
    <mergeCell ref="C6:L6"/>
    <mergeCell ref="A7:B7"/>
    <mergeCell ref="C7:L7"/>
    <mergeCell ref="A8:C8"/>
    <mergeCell ref="D8:J8"/>
  </mergeCells>
  <phoneticPr fontId="16" type="noConversion"/>
  <pageMargins left="0.70866141732283472" right="0.39370078740157483" top="0.19685039370078741" bottom="0.15748031496062992" header="0.31496062992125984" footer="0.31496062992125984"/>
  <pageSetup paperSize="9" scale="5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S34"/>
  <sheetViews>
    <sheetView zoomScale="60" zoomScaleNormal="60" workbookViewId="0">
      <selection sqref="A1:Q1"/>
    </sheetView>
  </sheetViews>
  <sheetFormatPr defaultColWidth="8.85546875" defaultRowHeight="18.75"/>
  <cols>
    <col min="1" max="1" width="6.28515625" style="1" customWidth="1"/>
    <col min="2" max="2" width="52.5703125" style="12" bestFit="1" customWidth="1"/>
    <col min="3" max="3" width="52.5703125" style="12" customWidth="1"/>
    <col min="4" max="4" width="99.42578125" style="1" customWidth="1"/>
    <col min="5" max="5" width="9.7109375" style="13" customWidth="1"/>
    <col min="6" max="7" width="8.85546875" style="1" customWidth="1"/>
    <col min="8" max="8" width="27.7109375" style="12" customWidth="1"/>
    <col min="9" max="13" width="15.7109375" style="14" customWidth="1"/>
    <col min="14" max="14" width="9" style="82" bestFit="1" customWidth="1"/>
    <col min="15" max="15" width="8.85546875" style="6" customWidth="1"/>
    <col min="16" max="16" width="16.5703125" style="6" customWidth="1"/>
    <col min="17" max="17" width="16.28515625" style="6" customWidth="1"/>
    <col min="18" max="18" width="8.85546875" style="6" customWidth="1"/>
    <col min="19" max="19" width="23.85546875" style="6" bestFit="1" customWidth="1"/>
    <col min="20" max="20" width="18" style="6" bestFit="1" customWidth="1"/>
    <col min="21" max="21" width="17" style="6" bestFit="1" customWidth="1"/>
    <col min="22" max="22" width="17.140625" style="6" bestFit="1" customWidth="1"/>
    <col min="23" max="23" width="10.42578125" style="6" bestFit="1" customWidth="1"/>
    <col min="24" max="45" width="8.85546875" style="6" customWidth="1"/>
    <col min="46" max="16384" width="8.85546875" style="1"/>
  </cols>
  <sheetData>
    <row r="1" spans="1:45" ht="27" customHeight="1">
      <c r="A1" s="135" t="s">
        <v>13</v>
      </c>
      <c r="B1" s="135"/>
      <c r="C1" s="135"/>
      <c r="D1" s="135"/>
      <c r="E1" s="135"/>
      <c r="F1" s="135"/>
      <c r="G1" s="135"/>
      <c r="H1" s="135"/>
      <c r="I1" s="135"/>
      <c r="J1" s="135"/>
      <c r="K1" s="135"/>
      <c r="L1" s="135"/>
      <c r="M1" s="135"/>
      <c r="N1" s="135"/>
      <c r="O1" s="135"/>
      <c r="P1" s="135"/>
      <c r="Q1" s="135"/>
      <c r="R1" s="120"/>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135" t="s">
        <v>70</v>
      </c>
      <c r="B2" s="135"/>
      <c r="C2" s="135"/>
      <c r="D2" s="135"/>
      <c r="E2" s="135"/>
      <c r="F2" s="135"/>
      <c r="G2" s="135"/>
      <c r="H2" s="135"/>
      <c r="I2" s="135"/>
      <c r="J2" s="135"/>
      <c r="K2" s="135"/>
      <c r="L2" s="135"/>
      <c r="M2" s="135"/>
      <c r="N2" s="135"/>
      <c r="O2" s="135"/>
      <c r="P2" s="135"/>
      <c r="Q2" s="13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135" t="s">
        <v>154</v>
      </c>
      <c r="B3" s="135"/>
      <c r="C3" s="135"/>
      <c r="D3" s="135"/>
      <c r="E3" s="135"/>
      <c r="F3" s="135"/>
      <c r="G3" s="135"/>
      <c r="H3" s="135"/>
      <c r="I3" s="135"/>
      <c r="J3" s="135"/>
      <c r="K3" s="135"/>
      <c r="L3" s="135"/>
      <c r="M3" s="135"/>
      <c r="N3" s="135"/>
      <c r="O3" s="135"/>
      <c r="P3" s="135"/>
      <c r="Q3" s="13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135" t="s">
        <v>71</v>
      </c>
      <c r="B4" s="135"/>
      <c r="C4" s="135"/>
      <c r="D4" s="135"/>
      <c r="E4" s="135"/>
      <c r="F4" s="135"/>
      <c r="G4" s="135"/>
      <c r="H4" s="135"/>
      <c r="I4" s="135"/>
      <c r="J4" s="135"/>
      <c r="K4" s="135"/>
      <c r="L4" s="135"/>
      <c r="M4" s="135"/>
      <c r="N4" s="135"/>
      <c r="O4" s="135"/>
      <c r="P4" s="135"/>
      <c r="Q4" s="13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31" t="s">
        <v>59</v>
      </c>
      <c r="B5" s="131"/>
      <c r="C5" s="139" t="s">
        <v>72</v>
      </c>
      <c r="D5" s="139"/>
      <c r="E5" s="139"/>
      <c r="F5" s="139"/>
      <c r="G5" s="139"/>
      <c r="H5" s="139"/>
      <c r="I5" s="139"/>
      <c r="J5" s="139"/>
      <c r="K5" s="139"/>
      <c r="L5" s="139"/>
      <c r="M5" s="139"/>
      <c r="N5" s="139"/>
      <c r="O5" s="13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31" t="s">
        <v>60</v>
      </c>
      <c r="B6" s="131"/>
      <c r="C6" s="148" t="s">
        <v>73</v>
      </c>
      <c r="D6" s="148"/>
      <c r="E6" s="148"/>
      <c r="F6" s="148"/>
      <c r="G6" s="148"/>
      <c r="H6" s="148"/>
      <c r="I6" s="148"/>
      <c r="J6" s="148"/>
      <c r="K6" s="148"/>
      <c r="L6" s="148"/>
      <c r="M6" s="148"/>
      <c r="N6" s="148"/>
      <c r="O6" s="14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31" t="s">
        <v>61</v>
      </c>
      <c r="B7" s="131"/>
      <c r="C7" s="148" t="s">
        <v>74</v>
      </c>
      <c r="D7" s="148"/>
      <c r="E7" s="148"/>
      <c r="F7" s="148"/>
      <c r="G7" s="148"/>
      <c r="H7" s="148"/>
      <c r="I7" s="148"/>
      <c r="J7" s="148"/>
      <c r="K7" s="148"/>
      <c r="L7" s="148"/>
      <c r="M7" s="148"/>
      <c r="N7" s="148"/>
      <c r="O7" s="1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131" t="s">
        <v>62</v>
      </c>
      <c r="B8" s="131"/>
      <c r="C8" s="148" t="s">
        <v>75</v>
      </c>
      <c r="D8" s="148"/>
      <c r="E8" s="148"/>
      <c r="F8" s="148"/>
      <c r="G8" s="148"/>
      <c r="H8" s="148"/>
      <c r="I8" s="148"/>
      <c r="J8" s="148"/>
      <c r="K8" s="148"/>
      <c r="L8" s="148"/>
      <c r="M8" s="148"/>
      <c r="N8" s="148"/>
      <c r="O8" s="148"/>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147"/>
      <c r="B9" s="147"/>
      <c r="C9" s="147"/>
      <c r="D9" s="147"/>
      <c r="E9" s="147"/>
      <c r="F9" s="147"/>
      <c r="G9" s="147"/>
      <c r="H9" s="147"/>
      <c r="I9" s="147"/>
      <c r="J9" s="147"/>
      <c r="K9" s="147"/>
      <c r="L9" s="147"/>
      <c r="M9" s="147"/>
      <c r="N9" s="147"/>
      <c r="O9" s="147"/>
      <c r="P9" s="147"/>
      <c r="Q9" s="147"/>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138" t="s">
        <v>63</v>
      </c>
      <c r="B10" s="138"/>
      <c r="C10" s="138"/>
      <c r="D10" s="138"/>
      <c r="E10" s="138"/>
      <c r="F10" s="138"/>
      <c r="G10" s="138"/>
      <c r="H10" s="138"/>
      <c r="I10" s="138"/>
      <c r="J10" s="138"/>
      <c r="K10" s="138"/>
      <c r="L10" s="138"/>
      <c r="M10" s="138"/>
      <c r="N10" s="138"/>
      <c r="O10" s="138"/>
      <c r="P10" s="138"/>
      <c r="Q10" s="138"/>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138"/>
      <c r="B11" s="138"/>
      <c r="C11" s="138"/>
      <c r="D11" s="138"/>
      <c r="E11" s="138"/>
      <c r="F11" s="138"/>
      <c r="G11" s="138"/>
      <c r="H11" s="138"/>
      <c r="I11" s="138"/>
      <c r="J11" s="138"/>
      <c r="K11" s="138"/>
      <c r="L11" s="138"/>
      <c r="M11" s="138"/>
      <c r="N11" s="138"/>
      <c r="O11" s="138"/>
      <c r="P11" s="138"/>
      <c r="Q11" s="138"/>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23.25">
      <c r="A12" s="2"/>
      <c r="B12" s="139" t="s">
        <v>92</v>
      </c>
      <c r="C12" s="139"/>
      <c r="D12" s="30" t="s">
        <v>82</v>
      </c>
      <c r="E12" s="149" t="s">
        <v>77</v>
      </c>
      <c r="F12" s="149"/>
      <c r="G12" s="149"/>
      <c r="H12" s="149"/>
      <c r="I12" s="149"/>
      <c r="J12" s="149"/>
      <c r="K12" s="149"/>
      <c r="L12" s="149"/>
      <c r="M12" s="149"/>
      <c r="N12" s="2"/>
      <c r="O12" s="154" t="s">
        <v>49</v>
      </c>
      <c r="P12" s="154"/>
      <c r="Q12" s="154"/>
    </row>
    <row r="13" spans="1:45" s="4" customFormat="1" ht="10.5" customHeight="1" thickBot="1">
      <c r="A13" s="140"/>
      <c r="B13" s="140"/>
      <c r="C13" s="140"/>
      <c r="D13" s="140"/>
      <c r="E13" s="140"/>
      <c r="F13" s="140"/>
      <c r="G13" s="140"/>
      <c r="H13" s="140"/>
      <c r="I13" s="140"/>
      <c r="J13" s="140"/>
      <c r="K13" s="140"/>
      <c r="L13" s="140"/>
      <c r="M13" s="140"/>
      <c r="N13" s="140"/>
      <c r="O13" s="140"/>
      <c r="P13" s="140"/>
      <c r="Q13" s="140"/>
      <c r="S13" s="1"/>
    </row>
    <row r="14" spans="1:45" s="5" customFormat="1" ht="19.5" thickBot="1">
      <c r="A14" s="141" t="s">
        <v>86</v>
      </c>
      <c r="B14" s="141" t="s">
        <v>87</v>
      </c>
      <c r="C14" s="144" t="s">
        <v>88</v>
      </c>
      <c r="D14" s="50" t="s">
        <v>64</v>
      </c>
      <c r="E14" s="141" t="s">
        <v>89</v>
      </c>
      <c r="F14" s="141" t="s">
        <v>121</v>
      </c>
      <c r="G14" s="141" t="s">
        <v>90</v>
      </c>
      <c r="H14" s="141" t="s">
        <v>91</v>
      </c>
      <c r="I14" s="150" t="s">
        <v>122</v>
      </c>
      <c r="J14" s="150"/>
      <c r="K14" s="150"/>
      <c r="L14" s="150"/>
      <c r="M14" s="150"/>
      <c r="N14" s="151" t="s">
        <v>123</v>
      </c>
      <c r="O14" s="141" t="s">
        <v>173</v>
      </c>
      <c r="P14" s="141" t="s">
        <v>65</v>
      </c>
      <c r="Q14" s="141" t="s">
        <v>66</v>
      </c>
      <c r="S14" s="1"/>
    </row>
    <row r="15" spans="1:45" s="5" customFormat="1">
      <c r="A15" s="142"/>
      <c r="B15" s="142"/>
      <c r="C15" s="145"/>
      <c r="D15" s="145" t="s">
        <v>67</v>
      </c>
      <c r="E15" s="142"/>
      <c r="F15" s="142"/>
      <c r="G15" s="142"/>
      <c r="H15" s="142"/>
      <c r="I15" s="51" t="s">
        <v>124</v>
      </c>
      <c r="J15" s="52" t="s">
        <v>125</v>
      </c>
      <c r="K15" s="53" t="s">
        <v>126</v>
      </c>
      <c r="L15" s="54" t="s">
        <v>127</v>
      </c>
      <c r="M15" s="53" t="s">
        <v>128</v>
      </c>
      <c r="N15" s="152"/>
      <c r="O15" s="142"/>
      <c r="P15" s="142"/>
      <c r="Q15" s="142"/>
      <c r="S15" s="1"/>
    </row>
    <row r="16" spans="1:45" s="5" customFormat="1" ht="19.5" thickBot="1">
      <c r="A16" s="143"/>
      <c r="B16" s="143"/>
      <c r="C16" s="146"/>
      <c r="D16" s="146"/>
      <c r="E16" s="143"/>
      <c r="F16" s="143"/>
      <c r="G16" s="143"/>
      <c r="H16" s="143"/>
      <c r="I16" s="55" t="s">
        <v>129</v>
      </c>
      <c r="J16" s="56" t="s">
        <v>130</v>
      </c>
      <c r="K16" s="57" t="s">
        <v>131</v>
      </c>
      <c r="L16" s="58" t="s">
        <v>132</v>
      </c>
      <c r="M16" s="59" t="s">
        <v>133</v>
      </c>
      <c r="N16" s="153"/>
      <c r="O16" s="143"/>
      <c r="P16" s="143"/>
      <c r="Q16" s="143"/>
      <c r="S16" s="1"/>
    </row>
    <row r="17" spans="1:45" ht="111" customHeight="1" thickBot="1">
      <c r="A17" s="60">
        <v>1</v>
      </c>
      <c r="B17" s="61" t="s">
        <v>114</v>
      </c>
      <c r="C17" s="62" t="s">
        <v>115</v>
      </c>
      <c r="D17" s="63" t="s">
        <v>209</v>
      </c>
      <c r="E17" s="64">
        <v>4</v>
      </c>
      <c r="F17" s="64">
        <v>4</v>
      </c>
      <c r="G17" s="65">
        <v>8</v>
      </c>
      <c r="H17" s="63" t="s">
        <v>376</v>
      </c>
      <c r="I17" s="66">
        <v>37.200000000000003</v>
      </c>
      <c r="J17" s="66">
        <v>1</v>
      </c>
      <c r="K17" s="66">
        <v>1.7</v>
      </c>
      <c r="L17" s="66">
        <v>1</v>
      </c>
      <c r="M17" s="66">
        <v>1.6</v>
      </c>
      <c r="N17" s="66">
        <v>42.5</v>
      </c>
      <c r="O17" s="122">
        <v>1</v>
      </c>
      <c r="P17" s="104">
        <v>100</v>
      </c>
      <c r="Q17" s="67"/>
      <c r="S17" s="1"/>
    </row>
    <row r="18" spans="1:45" ht="102" customHeight="1" thickBot="1">
      <c r="A18" s="60">
        <v>2</v>
      </c>
      <c r="B18" s="61" t="s">
        <v>210</v>
      </c>
      <c r="C18" s="62" t="s">
        <v>211</v>
      </c>
      <c r="D18" s="63" t="s">
        <v>212</v>
      </c>
      <c r="E18" s="64">
        <v>3</v>
      </c>
      <c r="F18" s="64">
        <v>3</v>
      </c>
      <c r="G18" s="65">
        <v>7</v>
      </c>
      <c r="H18" s="63" t="s">
        <v>377</v>
      </c>
      <c r="I18" s="66">
        <v>23.4</v>
      </c>
      <c r="J18" s="66">
        <v>1.6</v>
      </c>
      <c r="K18" s="66">
        <v>2.8</v>
      </c>
      <c r="L18" s="66">
        <v>3</v>
      </c>
      <c r="M18" s="66">
        <v>2.6</v>
      </c>
      <c r="N18" s="66">
        <v>33.4</v>
      </c>
      <c r="O18" s="122">
        <v>2</v>
      </c>
      <c r="P18" s="104">
        <f>N18*100/42.5</f>
        <v>78.588235294117652</v>
      </c>
      <c r="Q18" s="67"/>
    </row>
    <row r="19" spans="1:45" ht="124.5" customHeight="1" thickBot="1">
      <c r="A19" s="60">
        <v>3</v>
      </c>
      <c r="B19" s="61" t="s">
        <v>218</v>
      </c>
      <c r="C19" s="62" t="s">
        <v>219</v>
      </c>
      <c r="D19" s="63" t="s">
        <v>220</v>
      </c>
      <c r="E19" s="64">
        <v>3</v>
      </c>
      <c r="F19" s="64">
        <v>3</v>
      </c>
      <c r="G19" s="65">
        <v>11</v>
      </c>
      <c r="H19" s="63" t="s">
        <v>378</v>
      </c>
      <c r="I19" s="66">
        <v>21</v>
      </c>
      <c r="J19" s="66">
        <v>0.4</v>
      </c>
      <c r="K19" s="66">
        <v>3.4</v>
      </c>
      <c r="L19" s="66">
        <v>1.4</v>
      </c>
      <c r="M19" s="66">
        <v>4.2</v>
      </c>
      <c r="N19" s="66">
        <v>30.4</v>
      </c>
      <c r="O19" s="122">
        <v>3</v>
      </c>
      <c r="P19" s="104">
        <f t="shared" ref="P19:P25" si="0">N19*100/42.5</f>
        <v>71.529411764705884</v>
      </c>
      <c r="Q19" s="67"/>
    </row>
    <row r="20" spans="1:45" ht="150.75" customHeight="1" thickBot="1">
      <c r="A20" s="60">
        <v>4</v>
      </c>
      <c r="B20" s="61" t="s">
        <v>216</v>
      </c>
      <c r="C20" s="62" t="s">
        <v>117</v>
      </c>
      <c r="D20" s="63" t="s">
        <v>217</v>
      </c>
      <c r="E20" s="64">
        <v>3</v>
      </c>
      <c r="F20" s="64">
        <v>3</v>
      </c>
      <c r="G20" s="65">
        <v>12</v>
      </c>
      <c r="H20" s="68" t="s">
        <v>379</v>
      </c>
      <c r="I20" s="66">
        <v>20</v>
      </c>
      <c r="J20" s="66">
        <v>0.3</v>
      </c>
      <c r="K20" s="66">
        <v>3.6</v>
      </c>
      <c r="L20" s="66">
        <v>1.2</v>
      </c>
      <c r="M20" s="66">
        <v>4.2</v>
      </c>
      <c r="N20" s="66">
        <v>29.3</v>
      </c>
      <c r="O20" s="112">
        <v>4</v>
      </c>
      <c r="P20" s="104">
        <f t="shared" si="0"/>
        <v>68.941176470588232</v>
      </c>
      <c r="Q20" s="67"/>
    </row>
    <row r="21" spans="1:45" ht="118.5" customHeight="1" thickBot="1">
      <c r="A21" s="60">
        <v>5</v>
      </c>
      <c r="B21" s="61" t="s">
        <v>345</v>
      </c>
      <c r="C21" s="62" t="s">
        <v>346</v>
      </c>
      <c r="D21" s="63" t="s">
        <v>347</v>
      </c>
      <c r="E21" s="64">
        <v>3</v>
      </c>
      <c r="F21" s="64">
        <v>3</v>
      </c>
      <c r="G21" s="65">
        <v>6</v>
      </c>
      <c r="H21" s="63" t="s">
        <v>380</v>
      </c>
      <c r="I21" s="66">
        <v>21.2</v>
      </c>
      <c r="J21" s="66">
        <v>0.6</v>
      </c>
      <c r="K21" s="66">
        <v>2</v>
      </c>
      <c r="L21" s="66">
        <v>1.1000000000000001</v>
      </c>
      <c r="M21" s="66">
        <v>2.8</v>
      </c>
      <c r="N21" s="66">
        <v>27.7</v>
      </c>
      <c r="O21" s="112">
        <v>5</v>
      </c>
      <c r="P21" s="104">
        <f t="shared" si="0"/>
        <v>65.17647058823529</v>
      </c>
      <c r="Q21" s="67"/>
    </row>
    <row r="22" spans="1:45" ht="94.5" thickBot="1">
      <c r="A22" s="60">
        <v>6</v>
      </c>
      <c r="B22" s="61" t="s">
        <v>120</v>
      </c>
      <c r="C22" s="62" t="s">
        <v>213</v>
      </c>
      <c r="D22" s="63" t="s">
        <v>214</v>
      </c>
      <c r="E22" s="64">
        <v>3</v>
      </c>
      <c r="F22" s="64">
        <v>3</v>
      </c>
      <c r="G22" s="65">
        <v>7</v>
      </c>
      <c r="H22" s="63" t="s">
        <v>381</v>
      </c>
      <c r="I22" s="66">
        <v>14.4</v>
      </c>
      <c r="J22" s="66">
        <v>2</v>
      </c>
      <c r="K22" s="66">
        <v>4.0999999999999996</v>
      </c>
      <c r="L22" s="66">
        <v>1.6</v>
      </c>
      <c r="M22" s="66">
        <v>2.8</v>
      </c>
      <c r="N22" s="66">
        <v>24.9</v>
      </c>
      <c r="O22" s="112">
        <v>6</v>
      </c>
      <c r="P22" s="104">
        <f t="shared" si="0"/>
        <v>58.588235294117645</v>
      </c>
      <c r="Q22" s="67"/>
    </row>
    <row r="23" spans="1:45" ht="94.5" thickBot="1">
      <c r="A23" s="60">
        <v>7</v>
      </c>
      <c r="B23" s="61" t="s">
        <v>118</v>
      </c>
      <c r="C23" s="62" t="s">
        <v>119</v>
      </c>
      <c r="D23" s="63" t="s">
        <v>215</v>
      </c>
      <c r="E23" s="64">
        <v>3</v>
      </c>
      <c r="F23" s="64">
        <v>3</v>
      </c>
      <c r="G23" s="65">
        <v>6</v>
      </c>
      <c r="H23" s="68" t="s">
        <v>382</v>
      </c>
      <c r="I23" s="66">
        <v>19.2</v>
      </c>
      <c r="J23" s="66">
        <v>0.8</v>
      </c>
      <c r="K23" s="66">
        <v>1.2</v>
      </c>
      <c r="L23" s="66">
        <v>0.9</v>
      </c>
      <c r="M23" s="66">
        <v>1.6</v>
      </c>
      <c r="N23" s="66">
        <v>23.7</v>
      </c>
      <c r="O23" s="112">
        <v>7</v>
      </c>
      <c r="P23" s="104">
        <f t="shared" si="0"/>
        <v>55.764705882352942</v>
      </c>
      <c r="Q23" s="67"/>
    </row>
    <row r="24" spans="1:45" ht="75.75" thickBot="1">
      <c r="A24" s="60">
        <v>8</v>
      </c>
      <c r="B24" s="61" t="s">
        <v>349</v>
      </c>
      <c r="C24" s="62" t="s">
        <v>350</v>
      </c>
      <c r="D24" s="63" t="s">
        <v>351</v>
      </c>
      <c r="E24" s="64">
        <v>3</v>
      </c>
      <c r="F24" s="64">
        <v>3</v>
      </c>
      <c r="G24" s="65">
        <v>6</v>
      </c>
      <c r="H24" s="68" t="s">
        <v>383</v>
      </c>
      <c r="I24" s="66">
        <v>14</v>
      </c>
      <c r="J24" s="66">
        <v>0.33333333333333331</v>
      </c>
      <c r="K24" s="66">
        <v>0.33333333333333331</v>
      </c>
      <c r="L24" s="66">
        <v>0.33333333333333331</v>
      </c>
      <c r="M24" s="66">
        <v>0.66666666666666663</v>
      </c>
      <c r="N24" s="66">
        <v>15.666666666666668</v>
      </c>
      <c r="O24" s="112">
        <v>8</v>
      </c>
      <c r="P24" s="104">
        <f t="shared" si="0"/>
        <v>36.86274509803922</v>
      </c>
      <c r="Q24" s="67"/>
    </row>
    <row r="25" spans="1:45" ht="122.25" customHeight="1" thickBot="1">
      <c r="A25" s="74">
        <v>9</v>
      </c>
      <c r="B25" s="61" t="s">
        <v>221</v>
      </c>
      <c r="C25" s="73" t="s">
        <v>222</v>
      </c>
      <c r="D25" s="76" t="s">
        <v>223</v>
      </c>
      <c r="E25" s="85">
        <v>4</v>
      </c>
      <c r="F25" s="85">
        <v>4</v>
      </c>
      <c r="G25" s="75">
        <v>7</v>
      </c>
      <c r="H25" s="76" t="s">
        <v>384</v>
      </c>
      <c r="I25" s="77">
        <v>0</v>
      </c>
      <c r="J25" s="77">
        <v>0</v>
      </c>
      <c r="K25" s="77">
        <v>0</v>
      </c>
      <c r="L25" s="77">
        <v>0</v>
      </c>
      <c r="M25" s="77">
        <v>0</v>
      </c>
      <c r="N25" s="77">
        <v>0</v>
      </c>
      <c r="O25" s="114">
        <v>9</v>
      </c>
      <c r="P25" s="116">
        <f t="shared" si="0"/>
        <v>0</v>
      </c>
      <c r="Q25" s="115"/>
    </row>
    <row r="26" spans="1:45" ht="22.5">
      <c r="A26" s="7"/>
      <c r="B26" s="8"/>
      <c r="C26" s="8"/>
      <c r="D26" s="78"/>
      <c r="E26" s="9"/>
      <c r="F26" s="10"/>
      <c r="G26" s="11">
        <v>70</v>
      </c>
      <c r="H26" s="8"/>
      <c r="I26" s="79"/>
      <c r="J26" s="79"/>
      <c r="K26" s="79"/>
      <c r="L26" s="79"/>
      <c r="M26" s="79"/>
      <c r="N26" s="79"/>
      <c r="O26" s="80"/>
      <c r="P26" s="80"/>
      <c r="Q26" s="80"/>
    </row>
    <row r="27" spans="1:45" ht="23.25">
      <c r="B27" s="81" t="s">
        <v>68</v>
      </c>
      <c r="C27" s="81"/>
      <c r="D27" s="15" t="s">
        <v>251</v>
      </c>
      <c r="E27" s="1"/>
      <c r="G27" s="6"/>
      <c r="I27" s="79"/>
      <c r="J27" s="79"/>
      <c r="K27" s="79"/>
      <c r="L27" s="79"/>
      <c r="M27" s="79"/>
      <c r="N27" s="79"/>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23.25">
      <c r="B28" s="81"/>
      <c r="C28" s="81"/>
      <c r="D28" s="16" t="s">
        <v>252</v>
      </c>
      <c r="E28" s="1"/>
      <c r="I28" s="79"/>
      <c r="J28" s="79"/>
      <c r="K28" s="79"/>
      <c r="L28" s="79"/>
      <c r="M28" s="79"/>
      <c r="N28" s="79"/>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23.25">
      <c r="B29" s="81"/>
      <c r="C29" s="81"/>
      <c r="D29" s="15" t="s">
        <v>253</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23.25">
      <c r="B30" s="81"/>
      <c r="C30" s="81"/>
      <c r="D30" s="15" t="s">
        <v>55</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23.25">
      <c r="B31" s="81"/>
      <c r="C31" s="81"/>
      <c r="D31" s="15"/>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48" customHeight="1">
      <c r="B32" s="83" t="s">
        <v>69</v>
      </c>
      <c r="C32" s="83"/>
      <c r="D32" s="15" t="s">
        <v>53</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51.75" customHeight="1">
      <c r="B33" s="81" t="s">
        <v>150</v>
      </c>
      <c r="C33" s="81"/>
      <c r="D33" s="84" t="s">
        <v>76</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36.75" customHeight="1">
      <c r="B34" s="16" t="s">
        <v>151</v>
      </c>
      <c r="C34" s="16"/>
      <c r="D34" s="16" t="s">
        <v>52</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sheetData>
  <mergeCells count="32">
    <mergeCell ref="O12:Q12"/>
    <mergeCell ref="O14:O16"/>
    <mergeCell ref="A2:Q2"/>
    <mergeCell ref="A3:Q3"/>
    <mergeCell ref="A4:Q4"/>
    <mergeCell ref="A1:Q1"/>
    <mergeCell ref="A6:B6"/>
    <mergeCell ref="C6:O6"/>
    <mergeCell ref="A9:Q9"/>
    <mergeCell ref="A10:Q10"/>
    <mergeCell ref="A5:B5"/>
    <mergeCell ref="C5:O5"/>
    <mergeCell ref="A7:B7"/>
    <mergeCell ref="C7:O7"/>
    <mergeCell ref="A8:B8"/>
    <mergeCell ref="C8:O8"/>
    <mergeCell ref="A11:Q11"/>
    <mergeCell ref="B12:C12"/>
    <mergeCell ref="A13:Q13"/>
    <mergeCell ref="A14:A16"/>
    <mergeCell ref="B14:B16"/>
    <mergeCell ref="C14:C16"/>
    <mergeCell ref="D15:D16"/>
    <mergeCell ref="E14:E16"/>
    <mergeCell ref="F14:F16"/>
    <mergeCell ref="G14:G16"/>
    <mergeCell ref="H14:H16"/>
    <mergeCell ref="E12:M12"/>
    <mergeCell ref="I14:M14"/>
    <mergeCell ref="N14:N16"/>
    <mergeCell ref="P14:P16"/>
    <mergeCell ref="Q14:Q16"/>
  </mergeCells>
  <phoneticPr fontId="16" type="noConversion"/>
  <pageMargins left="0.43" right="0.27559055118110237" top="0.15" bottom="0.12" header="0.31496062992125984" footer="0.48"/>
  <pageSetup paperSize="9" scale="3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S41"/>
  <sheetViews>
    <sheetView zoomScale="50" zoomScaleNormal="50" workbookViewId="0">
      <selection sqref="A1:Q1"/>
    </sheetView>
  </sheetViews>
  <sheetFormatPr defaultColWidth="8.85546875" defaultRowHeight="18.75"/>
  <cols>
    <col min="1" max="1" width="6.28515625" style="1" customWidth="1"/>
    <col min="2" max="2" width="52.5703125" style="12" bestFit="1" customWidth="1"/>
    <col min="3" max="3" width="52.5703125" style="12" customWidth="1"/>
    <col min="4" max="4" width="92.5703125" style="1" customWidth="1"/>
    <col min="5" max="5" width="9.7109375" style="13" customWidth="1"/>
    <col min="6" max="7" width="8.85546875" style="1" customWidth="1"/>
    <col min="8" max="8" width="28.42578125" style="12" customWidth="1"/>
    <col min="9" max="13" width="15.7109375" style="14" customWidth="1"/>
    <col min="14" max="14" width="9.42578125" style="82" bestFit="1" customWidth="1"/>
    <col min="15" max="15" width="8.85546875" style="6" customWidth="1"/>
    <col min="16" max="16" width="16.5703125" style="6" customWidth="1"/>
    <col min="17" max="17" width="15.5703125" style="6" customWidth="1"/>
    <col min="18" max="18" width="8.85546875" style="6" customWidth="1"/>
    <col min="19" max="19" width="23.85546875" style="6" bestFit="1" customWidth="1"/>
    <col min="20" max="20" width="18" style="6" bestFit="1" customWidth="1"/>
    <col min="21" max="21" width="17" style="6" bestFit="1" customWidth="1"/>
    <col min="22" max="22" width="17.140625" style="6" bestFit="1" customWidth="1"/>
    <col min="23" max="23" width="10.42578125" style="6" bestFit="1" customWidth="1"/>
    <col min="24" max="45" width="8.85546875" style="6" customWidth="1"/>
    <col min="46" max="16384" width="8.85546875" style="1"/>
  </cols>
  <sheetData>
    <row r="1" spans="1:45" ht="27" customHeight="1">
      <c r="A1" s="135" t="s">
        <v>13</v>
      </c>
      <c r="B1" s="135"/>
      <c r="C1" s="135"/>
      <c r="D1" s="135"/>
      <c r="E1" s="135"/>
      <c r="F1" s="135"/>
      <c r="G1" s="135"/>
      <c r="H1" s="135"/>
      <c r="I1" s="135"/>
      <c r="J1" s="135"/>
      <c r="K1" s="135"/>
      <c r="L1" s="135"/>
      <c r="M1" s="135"/>
      <c r="N1" s="135"/>
      <c r="O1" s="135"/>
      <c r="P1" s="135"/>
      <c r="Q1" s="135"/>
      <c r="R1" s="120"/>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135" t="s">
        <v>70</v>
      </c>
      <c r="B2" s="135"/>
      <c r="C2" s="135"/>
      <c r="D2" s="135"/>
      <c r="E2" s="135"/>
      <c r="F2" s="135"/>
      <c r="G2" s="135"/>
      <c r="H2" s="135"/>
      <c r="I2" s="135"/>
      <c r="J2" s="135"/>
      <c r="K2" s="135"/>
      <c r="L2" s="135"/>
      <c r="M2" s="135"/>
      <c r="N2" s="135"/>
      <c r="O2" s="135"/>
      <c r="P2" s="135"/>
      <c r="Q2" s="13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135" t="s">
        <v>154</v>
      </c>
      <c r="B3" s="135"/>
      <c r="C3" s="135"/>
      <c r="D3" s="135"/>
      <c r="E3" s="135"/>
      <c r="F3" s="135"/>
      <c r="G3" s="135"/>
      <c r="H3" s="135"/>
      <c r="I3" s="135"/>
      <c r="J3" s="135"/>
      <c r="K3" s="135"/>
      <c r="L3" s="135"/>
      <c r="M3" s="135"/>
      <c r="N3" s="135"/>
      <c r="O3" s="135"/>
      <c r="P3" s="135"/>
      <c r="Q3" s="13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135" t="s">
        <v>71</v>
      </c>
      <c r="B4" s="135"/>
      <c r="C4" s="135"/>
      <c r="D4" s="135"/>
      <c r="E4" s="135"/>
      <c r="F4" s="135"/>
      <c r="G4" s="135"/>
      <c r="H4" s="135"/>
      <c r="I4" s="135"/>
      <c r="J4" s="135"/>
      <c r="K4" s="135"/>
      <c r="L4" s="135"/>
      <c r="M4" s="135"/>
      <c r="N4" s="135"/>
      <c r="O4" s="135"/>
      <c r="P4" s="135"/>
      <c r="Q4" s="13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31" t="s">
        <v>59</v>
      </c>
      <c r="B5" s="131"/>
      <c r="C5" s="139" t="s">
        <v>72</v>
      </c>
      <c r="D5" s="139"/>
      <c r="E5" s="139"/>
      <c r="F5" s="139"/>
      <c r="G5" s="139"/>
      <c r="H5" s="139"/>
      <c r="I5" s="139"/>
      <c r="J5" s="139"/>
      <c r="K5" s="139"/>
      <c r="L5" s="139"/>
      <c r="M5" s="139"/>
      <c r="N5" s="139"/>
      <c r="O5" s="13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31" t="s">
        <v>60</v>
      </c>
      <c r="B6" s="131"/>
      <c r="C6" s="148" t="s">
        <v>73</v>
      </c>
      <c r="D6" s="148"/>
      <c r="E6" s="148"/>
      <c r="F6" s="148"/>
      <c r="G6" s="148"/>
      <c r="H6" s="148"/>
      <c r="I6" s="148"/>
      <c r="J6" s="148"/>
      <c r="K6" s="148"/>
      <c r="L6" s="148"/>
      <c r="M6" s="148"/>
      <c r="N6" s="148"/>
      <c r="O6" s="14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31" t="s">
        <v>61</v>
      </c>
      <c r="B7" s="131"/>
      <c r="C7" s="148" t="s">
        <v>78</v>
      </c>
      <c r="D7" s="148"/>
      <c r="E7" s="148"/>
      <c r="F7" s="148"/>
      <c r="G7" s="148"/>
      <c r="H7" s="148"/>
      <c r="I7" s="148"/>
      <c r="J7" s="148"/>
      <c r="K7" s="148"/>
      <c r="L7" s="148"/>
      <c r="M7" s="148"/>
      <c r="N7" s="148"/>
      <c r="O7" s="1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131" t="s">
        <v>62</v>
      </c>
      <c r="B8" s="131"/>
      <c r="C8" s="148" t="s">
        <v>75</v>
      </c>
      <c r="D8" s="148"/>
      <c r="E8" s="148"/>
      <c r="F8" s="148"/>
      <c r="G8" s="148"/>
      <c r="H8" s="148"/>
      <c r="I8" s="148"/>
      <c r="J8" s="148"/>
      <c r="K8" s="148"/>
      <c r="L8" s="148"/>
      <c r="M8" s="148"/>
      <c r="N8" s="148"/>
      <c r="O8" s="148"/>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147"/>
      <c r="B9" s="147"/>
      <c r="C9" s="147"/>
      <c r="D9" s="147"/>
      <c r="E9" s="147"/>
      <c r="F9" s="147"/>
      <c r="G9" s="147"/>
      <c r="H9" s="147"/>
      <c r="I9" s="147"/>
      <c r="J9" s="147"/>
      <c r="K9" s="147"/>
      <c r="L9" s="147"/>
      <c r="M9" s="147"/>
      <c r="N9" s="147"/>
      <c r="O9" s="147"/>
      <c r="P9" s="147"/>
      <c r="Q9" s="147"/>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138" t="s">
        <v>63</v>
      </c>
      <c r="B10" s="138"/>
      <c r="C10" s="138"/>
      <c r="D10" s="138"/>
      <c r="E10" s="138"/>
      <c r="F10" s="138"/>
      <c r="G10" s="138"/>
      <c r="H10" s="138"/>
      <c r="I10" s="138"/>
      <c r="J10" s="138"/>
      <c r="K10" s="138"/>
      <c r="L10" s="138"/>
      <c r="M10" s="138"/>
      <c r="N10" s="138"/>
      <c r="O10" s="138"/>
      <c r="P10" s="138"/>
      <c r="Q10" s="138"/>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138"/>
      <c r="B11" s="138"/>
      <c r="C11" s="138"/>
      <c r="D11" s="138"/>
      <c r="E11" s="138"/>
      <c r="F11" s="138"/>
      <c r="G11" s="138"/>
      <c r="H11" s="138"/>
      <c r="I11" s="138"/>
      <c r="J11" s="138"/>
      <c r="K11" s="138"/>
      <c r="L11" s="138"/>
      <c r="M11" s="138"/>
      <c r="N11" s="138"/>
      <c r="O11" s="138"/>
      <c r="P11" s="138"/>
      <c r="Q11" s="138"/>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23.25">
      <c r="A12" s="2"/>
      <c r="B12" s="139" t="s">
        <v>92</v>
      </c>
      <c r="C12" s="139"/>
      <c r="D12" s="30" t="s">
        <v>51</v>
      </c>
      <c r="E12" s="149" t="s">
        <v>81</v>
      </c>
      <c r="F12" s="149"/>
      <c r="G12" s="149"/>
      <c r="H12" s="149"/>
      <c r="I12" s="149"/>
      <c r="J12" s="149"/>
      <c r="K12" s="149"/>
      <c r="L12" s="149"/>
      <c r="M12" s="149"/>
      <c r="N12" s="2"/>
      <c r="O12" s="154" t="s">
        <v>49</v>
      </c>
      <c r="P12" s="154"/>
      <c r="Q12" s="154"/>
    </row>
    <row r="13" spans="1:45" s="4" customFormat="1" ht="10.5" customHeight="1" thickBot="1">
      <c r="A13" s="140"/>
      <c r="B13" s="140"/>
      <c r="C13" s="140"/>
      <c r="D13" s="140"/>
      <c r="E13" s="140"/>
      <c r="F13" s="140"/>
      <c r="G13" s="140"/>
      <c r="H13" s="140"/>
      <c r="I13" s="140"/>
      <c r="J13" s="140"/>
      <c r="K13" s="140"/>
      <c r="L13" s="140"/>
      <c r="M13" s="140"/>
      <c r="N13" s="140"/>
      <c r="O13" s="140"/>
      <c r="P13" s="140"/>
      <c r="Q13" s="140"/>
      <c r="S13" s="1"/>
    </row>
    <row r="14" spans="1:45" s="5" customFormat="1" ht="19.5" thickBot="1">
      <c r="A14" s="141" t="s">
        <v>86</v>
      </c>
      <c r="B14" s="141" t="s">
        <v>87</v>
      </c>
      <c r="C14" s="144" t="s">
        <v>88</v>
      </c>
      <c r="D14" s="50" t="s">
        <v>64</v>
      </c>
      <c r="E14" s="141" t="s">
        <v>89</v>
      </c>
      <c r="F14" s="141" t="s">
        <v>121</v>
      </c>
      <c r="G14" s="141" t="s">
        <v>90</v>
      </c>
      <c r="H14" s="141" t="s">
        <v>91</v>
      </c>
      <c r="I14" s="150" t="s">
        <v>122</v>
      </c>
      <c r="J14" s="150"/>
      <c r="K14" s="150"/>
      <c r="L14" s="150"/>
      <c r="M14" s="150"/>
      <c r="N14" s="151" t="s">
        <v>123</v>
      </c>
      <c r="O14" s="141" t="s">
        <v>173</v>
      </c>
      <c r="P14" s="141" t="s">
        <v>65</v>
      </c>
      <c r="Q14" s="141" t="s">
        <v>66</v>
      </c>
      <c r="S14" s="1"/>
    </row>
    <row r="15" spans="1:45" s="5" customFormat="1">
      <c r="A15" s="142"/>
      <c r="B15" s="142"/>
      <c r="C15" s="145"/>
      <c r="D15" s="145" t="s">
        <v>67</v>
      </c>
      <c r="E15" s="142"/>
      <c r="F15" s="142"/>
      <c r="G15" s="142"/>
      <c r="H15" s="142"/>
      <c r="I15" s="51" t="s">
        <v>124</v>
      </c>
      <c r="J15" s="52" t="s">
        <v>125</v>
      </c>
      <c r="K15" s="53" t="s">
        <v>126</v>
      </c>
      <c r="L15" s="54" t="s">
        <v>127</v>
      </c>
      <c r="M15" s="53" t="s">
        <v>128</v>
      </c>
      <c r="N15" s="152"/>
      <c r="O15" s="142"/>
      <c r="P15" s="142"/>
      <c r="Q15" s="142"/>
      <c r="S15" s="1"/>
    </row>
    <row r="16" spans="1:45" s="5" customFormat="1" ht="21.75" customHeight="1" thickBot="1">
      <c r="A16" s="143"/>
      <c r="B16" s="143"/>
      <c r="C16" s="146"/>
      <c r="D16" s="146"/>
      <c r="E16" s="143"/>
      <c r="F16" s="143"/>
      <c r="G16" s="143"/>
      <c r="H16" s="143"/>
      <c r="I16" s="55" t="s">
        <v>129</v>
      </c>
      <c r="J16" s="56" t="s">
        <v>130</v>
      </c>
      <c r="K16" s="57" t="s">
        <v>131</v>
      </c>
      <c r="L16" s="58" t="s">
        <v>132</v>
      </c>
      <c r="M16" s="59" t="s">
        <v>133</v>
      </c>
      <c r="N16" s="153"/>
      <c r="O16" s="143"/>
      <c r="P16" s="143"/>
      <c r="Q16" s="143"/>
      <c r="S16" s="1"/>
    </row>
    <row r="17" spans="1:19" ht="180.75" customHeight="1" thickBot="1">
      <c r="A17" s="60">
        <v>1</v>
      </c>
      <c r="B17" s="61" t="s">
        <v>186</v>
      </c>
      <c r="C17" s="62" t="s">
        <v>187</v>
      </c>
      <c r="D17" s="63" t="s">
        <v>188</v>
      </c>
      <c r="E17" s="64">
        <v>6</v>
      </c>
      <c r="F17" s="64">
        <v>6</v>
      </c>
      <c r="G17" s="65">
        <v>7</v>
      </c>
      <c r="H17" s="68" t="s">
        <v>363</v>
      </c>
      <c r="I17" s="105">
        <v>102</v>
      </c>
      <c r="J17" s="105">
        <v>0.75</v>
      </c>
      <c r="K17" s="105">
        <v>7</v>
      </c>
      <c r="L17" s="105">
        <v>6</v>
      </c>
      <c r="M17" s="105">
        <v>6.5</v>
      </c>
      <c r="N17" s="105">
        <v>122.25</v>
      </c>
      <c r="O17" s="123">
        <v>1</v>
      </c>
      <c r="P17" s="104">
        <v>100</v>
      </c>
      <c r="Q17" s="67"/>
      <c r="S17" s="1"/>
    </row>
    <row r="18" spans="1:19" ht="85.5" customHeight="1" thickBot="1">
      <c r="A18" s="60">
        <v>2</v>
      </c>
      <c r="B18" s="61" t="s">
        <v>320</v>
      </c>
      <c r="C18" s="62" t="s">
        <v>321</v>
      </c>
      <c r="D18" s="69" t="s">
        <v>322</v>
      </c>
      <c r="E18" s="60">
        <v>6</v>
      </c>
      <c r="F18" s="60">
        <v>6</v>
      </c>
      <c r="G18" s="65">
        <v>8</v>
      </c>
      <c r="H18" s="63" t="s">
        <v>364</v>
      </c>
      <c r="I18" s="105">
        <v>96.75</v>
      </c>
      <c r="J18" s="105">
        <v>0</v>
      </c>
      <c r="K18" s="105">
        <v>7.5</v>
      </c>
      <c r="L18" s="105">
        <v>3.5</v>
      </c>
      <c r="M18" s="105">
        <v>5.75</v>
      </c>
      <c r="N18" s="105">
        <v>113.5</v>
      </c>
      <c r="O18" s="123">
        <v>2</v>
      </c>
      <c r="P18" s="104">
        <f>N18*100/122.25</f>
        <v>92.842535787321069</v>
      </c>
      <c r="Q18" s="67"/>
    </row>
    <row r="19" spans="1:19" ht="66.75" customHeight="1" thickBot="1">
      <c r="A19" s="60">
        <v>3</v>
      </c>
      <c r="B19" s="61" t="s">
        <v>201</v>
      </c>
      <c r="C19" s="62" t="s">
        <v>202</v>
      </c>
      <c r="D19" s="69" t="s">
        <v>203</v>
      </c>
      <c r="E19" s="60">
        <v>6</v>
      </c>
      <c r="F19" s="60">
        <v>6</v>
      </c>
      <c r="G19" s="65">
        <v>6</v>
      </c>
      <c r="H19" s="63" t="s">
        <v>365</v>
      </c>
      <c r="I19" s="105">
        <v>101.5</v>
      </c>
      <c r="J19" s="105">
        <v>0</v>
      </c>
      <c r="K19" s="105">
        <v>0</v>
      </c>
      <c r="L19" s="105">
        <v>4.75</v>
      </c>
      <c r="M19" s="105">
        <v>5</v>
      </c>
      <c r="N19" s="105">
        <v>111.216666666667</v>
      </c>
      <c r="O19" s="123">
        <v>3</v>
      </c>
      <c r="P19" s="104">
        <f t="shared" ref="P19:P32" si="0">N19*100/122.25</f>
        <v>90.974778459441296</v>
      </c>
      <c r="Q19" s="67"/>
    </row>
    <row r="20" spans="1:19" ht="134.25" customHeight="1" thickBot="1">
      <c r="A20" s="60">
        <v>4</v>
      </c>
      <c r="B20" s="61" t="s">
        <v>198</v>
      </c>
      <c r="C20" s="62" t="s">
        <v>199</v>
      </c>
      <c r="D20" s="63" t="s">
        <v>200</v>
      </c>
      <c r="E20" s="64">
        <v>5</v>
      </c>
      <c r="F20" s="64">
        <v>5</v>
      </c>
      <c r="G20" s="65">
        <v>14</v>
      </c>
      <c r="H20" s="68" t="s">
        <v>366</v>
      </c>
      <c r="I20" s="105">
        <v>69.75</v>
      </c>
      <c r="J20" s="105">
        <v>0</v>
      </c>
      <c r="K20" s="105">
        <v>4.25</v>
      </c>
      <c r="L20" s="105">
        <v>4</v>
      </c>
      <c r="M20" s="105">
        <v>3.5</v>
      </c>
      <c r="N20" s="105">
        <v>81.5</v>
      </c>
      <c r="O20" s="67">
        <v>4</v>
      </c>
      <c r="P20" s="104">
        <f t="shared" si="0"/>
        <v>66.666666666666671</v>
      </c>
      <c r="Q20" s="67"/>
    </row>
    <row r="21" spans="1:19" ht="104.25" customHeight="1" thickBot="1">
      <c r="A21" s="60">
        <v>5</v>
      </c>
      <c r="B21" s="61" t="s">
        <v>112</v>
      </c>
      <c r="C21" s="62" t="s">
        <v>189</v>
      </c>
      <c r="D21" s="63" t="s">
        <v>190</v>
      </c>
      <c r="E21" s="64">
        <v>5</v>
      </c>
      <c r="F21" s="64">
        <v>5</v>
      </c>
      <c r="G21" s="65">
        <v>10</v>
      </c>
      <c r="H21" s="68" t="s">
        <v>367</v>
      </c>
      <c r="I21" s="105">
        <v>65.25</v>
      </c>
      <c r="J21" s="105">
        <v>0</v>
      </c>
      <c r="K21" s="105">
        <v>5</v>
      </c>
      <c r="L21" s="105">
        <v>2.5</v>
      </c>
      <c r="M21" s="105">
        <v>4.25</v>
      </c>
      <c r="N21" s="105">
        <v>77</v>
      </c>
      <c r="O21" s="67">
        <v>5</v>
      </c>
      <c r="P21" s="104">
        <f t="shared" si="0"/>
        <v>62.985685071574643</v>
      </c>
      <c r="Q21" s="67"/>
    </row>
    <row r="22" spans="1:19" ht="122.25" customHeight="1" thickBot="1">
      <c r="A22" s="60">
        <v>6</v>
      </c>
      <c r="B22" s="61" t="s">
        <v>195</v>
      </c>
      <c r="C22" s="62" t="s">
        <v>196</v>
      </c>
      <c r="D22" s="63" t="s">
        <v>197</v>
      </c>
      <c r="E22" s="64">
        <v>5</v>
      </c>
      <c r="F22" s="64">
        <v>5</v>
      </c>
      <c r="G22" s="65">
        <v>6</v>
      </c>
      <c r="H22" s="63" t="s">
        <v>368</v>
      </c>
      <c r="I22" s="105">
        <v>65.25</v>
      </c>
      <c r="J22" s="105">
        <v>0</v>
      </c>
      <c r="K22" s="105">
        <v>5</v>
      </c>
      <c r="L22" s="105">
        <v>2.5</v>
      </c>
      <c r="M22" s="105">
        <v>4.25</v>
      </c>
      <c r="N22" s="105">
        <v>77</v>
      </c>
      <c r="O22" s="67">
        <v>6</v>
      </c>
      <c r="P22" s="104">
        <f t="shared" si="0"/>
        <v>62.985685071574643</v>
      </c>
      <c r="Q22" s="67"/>
    </row>
    <row r="23" spans="1:19" ht="75.75" thickBot="1">
      <c r="A23" s="60">
        <v>7</v>
      </c>
      <c r="B23" s="61" t="s">
        <v>315</v>
      </c>
      <c r="C23" s="62" t="s">
        <v>316</v>
      </c>
      <c r="D23" s="69" t="s">
        <v>317</v>
      </c>
      <c r="E23" s="60">
        <v>5</v>
      </c>
      <c r="F23" s="60">
        <v>5</v>
      </c>
      <c r="G23" s="65">
        <v>7</v>
      </c>
      <c r="H23" s="63" t="s">
        <v>369</v>
      </c>
      <c r="I23" s="105">
        <v>67.5</v>
      </c>
      <c r="J23" s="105">
        <v>0</v>
      </c>
      <c r="K23" s="105">
        <v>1</v>
      </c>
      <c r="L23" s="105">
        <v>3.25</v>
      </c>
      <c r="M23" s="105">
        <v>1.75</v>
      </c>
      <c r="N23" s="105">
        <v>73.5</v>
      </c>
      <c r="O23" s="67">
        <v>7</v>
      </c>
      <c r="P23" s="104">
        <f t="shared" si="0"/>
        <v>60.122699386503065</v>
      </c>
      <c r="Q23" s="67"/>
    </row>
    <row r="24" spans="1:19" ht="94.5" thickBot="1">
      <c r="A24" s="60">
        <v>8</v>
      </c>
      <c r="B24" s="61" t="s">
        <v>358</v>
      </c>
      <c r="C24" s="62" t="s">
        <v>359</v>
      </c>
      <c r="D24" s="69" t="s">
        <v>360</v>
      </c>
      <c r="E24" s="60">
        <v>5</v>
      </c>
      <c r="F24" s="60">
        <v>5</v>
      </c>
      <c r="G24" s="65">
        <v>10</v>
      </c>
      <c r="H24" s="63" t="s">
        <v>370</v>
      </c>
      <c r="I24" s="105">
        <v>51.75</v>
      </c>
      <c r="J24" s="105">
        <v>0</v>
      </c>
      <c r="K24" s="105">
        <v>1.75</v>
      </c>
      <c r="L24" s="105">
        <v>1.5</v>
      </c>
      <c r="M24" s="105">
        <v>1.5</v>
      </c>
      <c r="N24" s="105">
        <v>56.5</v>
      </c>
      <c r="O24" s="67">
        <v>8</v>
      </c>
      <c r="P24" s="104">
        <f t="shared" si="0"/>
        <v>46.216768916155416</v>
      </c>
      <c r="Q24" s="67"/>
    </row>
    <row r="25" spans="1:19" ht="150.75" thickBot="1">
      <c r="A25" s="60">
        <v>9</v>
      </c>
      <c r="B25" s="61" t="s">
        <v>110</v>
      </c>
      <c r="C25" s="62" t="s">
        <v>111</v>
      </c>
      <c r="D25" s="63" t="s">
        <v>191</v>
      </c>
      <c r="E25" s="64">
        <v>4</v>
      </c>
      <c r="F25" s="64">
        <v>4</v>
      </c>
      <c r="G25" s="65">
        <v>8</v>
      </c>
      <c r="H25" s="63" t="s">
        <v>371</v>
      </c>
      <c r="I25" s="105">
        <v>43.75</v>
      </c>
      <c r="J25" s="105">
        <v>0</v>
      </c>
      <c r="K25" s="105">
        <v>4.25</v>
      </c>
      <c r="L25" s="105">
        <v>2.25</v>
      </c>
      <c r="M25" s="105">
        <v>4</v>
      </c>
      <c r="N25" s="105">
        <v>54.25</v>
      </c>
      <c r="O25" s="67">
        <v>9</v>
      </c>
      <c r="P25" s="104">
        <f t="shared" si="0"/>
        <v>44.376278118609406</v>
      </c>
      <c r="Q25" s="67"/>
    </row>
    <row r="26" spans="1:19" ht="83.25" customHeight="1" thickBot="1">
      <c r="A26" s="74">
        <v>10</v>
      </c>
      <c r="B26" s="61" t="s">
        <v>36</v>
      </c>
      <c r="C26" s="73" t="s">
        <v>37</v>
      </c>
      <c r="D26" s="121" t="s">
        <v>38</v>
      </c>
      <c r="E26" s="74">
        <v>3</v>
      </c>
      <c r="F26" s="74">
        <v>3</v>
      </c>
      <c r="G26" s="75">
        <v>4</v>
      </c>
      <c r="H26" s="76" t="s">
        <v>39</v>
      </c>
      <c r="I26" s="106">
        <v>18</v>
      </c>
      <c r="J26" s="106">
        <v>4</v>
      </c>
      <c r="K26" s="106">
        <v>3</v>
      </c>
      <c r="L26" s="106">
        <v>2</v>
      </c>
      <c r="M26" s="106">
        <v>3</v>
      </c>
      <c r="N26" s="106">
        <v>30</v>
      </c>
      <c r="O26" s="86">
        <v>10</v>
      </c>
      <c r="P26" s="116">
        <f t="shared" si="0"/>
        <v>24.539877300613497</v>
      </c>
      <c r="Q26" s="77"/>
    </row>
    <row r="27" spans="1:19" ht="113.25" thickBot="1">
      <c r="A27" s="72">
        <v>11</v>
      </c>
      <c r="B27" s="61" t="s">
        <v>314</v>
      </c>
      <c r="C27" s="73" t="s">
        <v>113</v>
      </c>
      <c r="D27" s="121" t="s">
        <v>207</v>
      </c>
      <c r="E27" s="74">
        <v>3</v>
      </c>
      <c r="F27" s="74">
        <v>3</v>
      </c>
      <c r="G27" s="75">
        <v>12</v>
      </c>
      <c r="H27" s="76" t="s">
        <v>385</v>
      </c>
      <c r="I27" s="106">
        <v>20</v>
      </c>
      <c r="J27" s="106">
        <v>0</v>
      </c>
      <c r="K27" s="106">
        <v>3.75</v>
      </c>
      <c r="L27" s="106">
        <v>1.5</v>
      </c>
      <c r="M27" s="106">
        <v>3</v>
      </c>
      <c r="N27" s="106">
        <v>28.25</v>
      </c>
      <c r="O27" s="86">
        <v>11</v>
      </c>
      <c r="P27" s="116">
        <f t="shared" si="0"/>
        <v>23.108384458077708</v>
      </c>
      <c r="Q27" s="77"/>
    </row>
    <row r="28" spans="1:19" ht="117" customHeight="1" thickBot="1">
      <c r="A28" s="70">
        <v>12</v>
      </c>
      <c r="B28" s="61" t="s">
        <v>192</v>
      </c>
      <c r="C28" s="62" t="s">
        <v>193</v>
      </c>
      <c r="D28" s="63" t="s">
        <v>194</v>
      </c>
      <c r="E28" s="64">
        <v>3</v>
      </c>
      <c r="F28" s="64">
        <v>3</v>
      </c>
      <c r="G28" s="65">
        <v>12</v>
      </c>
      <c r="H28" s="63" t="s">
        <v>372</v>
      </c>
      <c r="I28" s="105">
        <v>22.25</v>
      </c>
      <c r="J28" s="105">
        <v>0.25</v>
      </c>
      <c r="K28" s="105">
        <v>1.75</v>
      </c>
      <c r="L28" s="105">
        <v>1.5</v>
      </c>
      <c r="M28" s="105">
        <v>1.5</v>
      </c>
      <c r="N28" s="105">
        <v>27.25</v>
      </c>
      <c r="O28" s="67">
        <v>12</v>
      </c>
      <c r="P28" s="104">
        <f t="shared" si="0"/>
        <v>22.290388548057258</v>
      </c>
      <c r="Q28" s="66"/>
    </row>
    <row r="29" spans="1:19" ht="75.75" thickBot="1">
      <c r="A29" s="70">
        <v>13</v>
      </c>
      <c r="B29" s="71" t="s">
        <v>204</v>
      </c>
      <c r="C29" s="62" t="s">
        <v>205</v>
      </c>
      <c r="D29" s="69" t="s">
        <v>79</v>
      </c>
      <c r="E29" s="60">
        <v>3</v>
      </c>
      <c r="F29" s="60">
        <v>3</v>
      </c>
      <c r="G29" s="65">
        <v>4</v>
      </c>
      <c r="H29" s="63" t="s">
        <v>373</v>
      </c>
      <c r="I29" s="105">
        <v>20.75</v>
      </c>
      <c r="J29" s="105">
        <v>0</v>
      </c>
      <c r="K29" s="105">
        <v>1.3333333333333333</v>
      </c>
      <c r="L29" s="105">
        <v>1.5</v>
      </c>
      <c r="M29" s="105">
        <v>1.5</v>
      </c>
      <c r="N29" s="105">
        <v>25.083333333333332</v>
      </c>
      <c r="O29" s="67">
        <v>13</v>
      </c>
      <c r="P29" s="104">
        <f t="shared" si="0"/>
        <v>20.518064076346281</v>
      </c>
      <c r="Q29" s="66"/>
    </row>
    <row r="30" spans="1:19" ht="94.5" thickBot="1">
      <c r="A30" s="70">
        <v>14</v>
      </c>
      <c r="B30" s="61" t="s">
        <v>108</v>
      </c>
      <c r="C30" s="62" t="s">
        <v>109</v>
      </c>
      <c r="D30" s="63" t="s">
        <v>185</v>
      </c>
      <c r="E30" s="64">
        <v>3</v>
      </c>
      <c r="F30" s="64">
        <v>3</v>
      </c>
      <c r="G30" s="65">
        <v>9</v>
      </c>
      <c r="H30" s="63" t="s">
        <v>374</v>
      </c>
      <c r="I30" s="105">
        <v>20.25</v>
      </c>
      <c r="J30" s="105">
        <v>0</v>
      </c>
      <c r="K30" s="105">
        <v>2.5</v>
      </c>
      <c r="L30" s="105">
        <v>1</v>
      </c>
      <c r="M30" s="105">
        <v>1.25</v>
      </c>
      <c r="N30" s="105">
        <v>25</v>
      </c>
      <c r="O30" s="67">
        <v>14</v>
      </c>
      <c r="P30" s="104">
        <f t="shared" si="0"/>
        <v>20.449897750511248</v>
      </c>
      <c r="Q30" s="66"/>
    </row>
    <row r="31" spans="1:19" ht="98.25" customHeight="1" thickBot="1">
      <c r="A31" s="70">
        <v>15</v>
      </c>
      <c r="B31" s="61" t="s">
        <v>104</v>
      </c>
      <c r="C31" s="62" t="s">
        <v>105</v>
      </c>
      <c r="D31" s="63" t="s">
        <v>184</v>
      </c>
      <c r="E31" s="64">
        <v>3</v>
      </c>
      <c r="F31" s="64">
        <v>3</v>
      </c>
      <c r="G31" s="65">
        <v>9</v>
      </c>
      <c r="H31" s="63" t="s">
        <v>375</v>
      </c>
      <c r="I31" s="105">
        <v>20.25</v>
      </c>
      <c r="J31" s="105">
        <v>0</v>
      </c>
      <c r="K31" s="105">
        <v>1</v>
      </c>
      <c r="L31" s="105">
        <v>0.5</v>
      </c>
      <c r="M31" s="105">
        <v>1.75</v>
      </c>
      <c r="N31" s="105">
        <v>23.5</v>
      </c>
      <c r="O31" s="67">
        <v>15</v>
      </c>
      <c r="P31" s="104">
        <f t="shared" si="0"/>
        <v>19.222903885480573</v>
      </c>
      <c r="Q31" s="66"/>
    </row>
    <row r="32" spans="1:19" ht="79.5" customHeight="1" thickBot="1">
      <c r="A32" s="72">
        <v>16</v>
      </c>
      <c r="B32" s="61" t="s">
        <v>106</v>
      </c>
      <c r="C32" s="73" t="s">
        <v>107</v>
      </c>
      <c r="D32" s="76" t="s">
        <v>184</v>
      </c>
      <c r="E32" s="85">
        <v>3</v>
      </c>
      <c r="F32" s="85">
        <v>3</v>
      </c>
      <c r="G32" s="75">
        <v>8</v>
      </c>
      <c r="H32" s="76" t="s">
        <v>386</v>
      </c>
      <c r="I32" s="106">
        <v>20.25</v>
      </c>
      <c r="J32" s="106">
        <v>0</v>
      </c>
      <c r="K32" s="106">
        <v>0.25</v>
      </c>
      <c r="L32" s="106">
        <v>0.5</v>
      </c>
      <c r="M32" s="106">
        <v>1.75</v>
      </c>
      <c r="N32" s="106">
        <v>22.75</v>
      </c>
      <c r="O32" s="86">
        <v>16</v>
      </c>
      <c r="P32" s="116">
        <f t="shared" si="0"/>
        <v>18.609406952965234</v>
      </c>
      <c r="Q32" s="77"/>
    </row>
    <row r="33" spans="1:45" ht="22.5">
      <c r="A33" s="7"/>
      <c r="B33" s="8"/>
      <c r="C33" s="8"/>
      <c r="D33" s="78"/>
      <c r="E33" s="9"/>
      <c r="F33" s="10"/>
      <c r="G33" s="11">
        <v>142</v>
      </c>
      <c r="H33" s="8"/>
      <c r="I33" s="79"/>
      <c r="J33" s="79"/>
      <c r="K33" s="79"/>
      <c r="L33" s="79"/>
      <c r="M33" s="79"/>
      <c r="N33" s="79"/>
      <c r="O33" s="80"/>
      <c r="P33" s="80"/>
      <c r="Q33" s="80"/>
    </row>
    <row r="34" spans="1:45" ht="23.25">
      <c r="B34" s="81" t="s">
        <v>68</v>
      </c>
      <c r="C34" s="81"/>
      <c r="D34" s="15" t="s">
        <v>254</v>
      </c>
      <c r="E34" s="1"/>
      <c r="G34" s="6"/>
      <c r="I34" s="79"/>
      <c r="J34" s="79"/>
      <c r="K34" s="79"/>
      <c r="L34" s="79"/>
      <c r="M34" s="79"/>
      <c r="N34" s="79"/>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ht="23.25">
      <c r="B35" s="81"/>
      <c r="C35" s="81"/>
      <c r="D35" s="16" t="s">
        <v>255</v>
      </c>
      <c r="E35" s="1"/>
      <c r="I35" s="79"/>
      <c r="J35" s="79"/>
      <c r="K35" s="79"/>
      <c r="L35" s="79"/>
      <c r="M35" s="79"/>
      <c r="N35" s="79"/>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ht="23.25">
      <c r="B36" s="81"/>
      <c r="C36" s="81"/>
      <c r="D36" s="88" t="s">
        <v>256</v>
      </c>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45" ht="23.25">
      <c r="B37" s="81"/>
      <c r="C37" s="81"/>
      <c r="D37" s="15" t="s">
        <v>257</v>
      </c>
      <c r="E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1:45" ht="23.25">
      <c r="B38" s="81"/>
      <c r="C38" s="81"/>
      <c r="D38" s="88"/>
      <c r="E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36.75" customHeight="1">
      <c r="B39" s="83" t="s">
        <v>69</v>
      </c>
      <c r="C39" s="83"/>
      <c r="D39" s="88" t="s">
        <v>57</v>
      </c>
      <c r="E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ht="33" customHeight="1">
      <c r="B40" s="81" t="s">
        <v>150</v>
      </c>
      <c r="D40" s="84" t="s">
        <v>76</v>
      </c>
      <c r="E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ht="36.75" customHeight="1">
      <c r="B41" s="16" t="s">
        <v>151</v>
      </c>
      <c r="C41" s="16"/>
      <c r="D41" s="16" t="s">
        <v>52</v>
      </c>
      <c r="E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sheetData>
  <mergeCells count="32">
    <mergeCell ref="O12:Q12"/>
    <mergeCell ref="O14:O16"/>
    <mergeCell ref="A2:Q2"/>
    <mergeCell ref="A3:Q3"/>
    <mergeCell ref="A4:Q4"/>
    <mergeCell ref="A1:Q1"/>
    <mergeCell ref="A6:B6"/>
    <mergeCell ref="C6:O6"/>
    <mergeCell ref="A9:Q9"/>
    <mergeCell ref="A10:Q10"/>
    <mergeCell ref="A5:B5"/>
    <mergeCell ref="C5:O5"/>
    <mergeCell ref="A7:B7"/>
    <mergeCell ref="C7:O7"/>
    <mergeCell ref="A8:B8"/>
    <mergeCell ref="C8:O8"/>
    <mergeCell ref="A11:Q11"/>
    <mergeCell ref="B12:C12"/>
    <mergeCell ref="A13:Q13"/>
    <mergeCell ref="A14:A16"/>
    <mergeCell ref="B14:B16"/>
    <mergeCell ref="C14:C16"/>
    <mergeCell ref="D15:D16"/>
    <mergeCell ref="E14:E16"/>
    <mergeCell ref="F14:F16"/>
    <mergeCell ref="G14:G16"/>
    <mergeCell ref="H14:H16"/>
    <mergeCell ref="E12:M12"/>
    <mergeCell ref="I14:M14"/>
    <mergeCell ref="N14:N16"/>
    <mergeCell ref="P14:P16"/>
    <mergeCell ref="Q14:Q16"/>
  </mergeCells>
  <phoneticPr fontId="16" type="noConversion"/>
  <pageMargins left="0.27559055118110237" right="0.27559055118110237" top="0.44" bottom="0.24" header="0.31496062992125984" footer="0.31496062992125984"/>
  <pageSetup paperSize="9" scale="36" fitToHeight="2" orientation="landscape"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AS39"/>
  <sheetViews>
    <sheetView zoomScale="50" zoomScaleNormal="50" workbookViewId="0">
      <selection sqref="A1:Q1"/>
    </sheetView>
  </sheetViews>
  <sheetFormatPr defaultColWidth="8.85546875" defaultRowHeight="18.75"/>
  <cols>
    <col min="1" max="1" width="6.28515625" style="1" customWidth="1"/>
    <col min="2" max="2" width="52.5703125" style="12" bestFit="1" customWidth="1"/>
    <col min="3" max="3" width="52.5703125" style="12" customWidth="1"/>
    <col min="4" max="4" width="93.28515625" style="1" customWidth="1"/>
    <col min="5" max="5" width="9.7109375" style="13" customWidth="1"/>
    <col min="6" max="7" width="8.85546875" style="1" customWidth="1"/>
    <col min="8" max="8" width="27.7109375" style="12" customWidth="1"/>
    <col min="9" max="13" width="15.7109375" style="14" customWidth="1"/>
    <col min="14" max="14" width="9" style="82" bestFit="1" customWidth="1"/>
    <col min="15" max="15" width="8.85546875" style="6" customWidth="1"/>
    <col min="16" max="16" width="16.5703125" style="6" customWidth="1"/>
    <col min="17" max="17" width="15.5703125" style="6" customWidth="1"/>
    <col min="18" max="18" width="8.85546875" style="6" customWidth="1"/>
    <col min="19" max="19" width="23.85546875" style="6" bestFit="1" customWidth="1"/>
    <col min="20" max="20" width="18" style="6" bestFit="1" customWidth="1"/>
    <col min="21" max="21" width="17" style="6" bestFit="1" customWidth="1"/>
    <col min="22" max="22" width="17.140625" style="6" bestFit="1" customWidth="1"/>
    <col min="23" max="23" width="10.42578125" style="6" bestFit="1" customWidth="1"/>
    <col min="24" max="45" width="8.85546875" style="6" customWidth="1"/>
    <col min="46" max="16384" width="8.85546875" style="1"/>
  </cols>
  <sheetData>
    <row r="1" spans="1:45" ht="27" customHeight="1">
      <c r="A1" s="135" t="s">
        <v>13</v>
      </c>
      <c r="B1" s="135"/>
      <c r="C1" s="135"/>
      <c r="D1" s="135"/>
      <c r="E1" s="135"/>
      <c r="F1" s="135"/>
      <c r="G1" s="135"/>
      <c r="H1" s="135"/>
      <c r="I1" s="135"/>
      <c r="J1" s="135"/>
      <c r="K1" s="135"/>
      <c r="L1" s="135"/>
      <c r="M1" s="135"/>
      <c r="N1" s="135"/>
      <c r="O1" s="135"/>
      <c r="P1" s="135"/>
      <c r="Q1" s="135"/>
      <c r="R1" s="120"/>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135" t="s">
        <v>70</v>
      </c>
      <c r="B2" s="135"/>
      <c r="C2" s="135"/>
      <c r="D2" s="135"/>
      <c r="E2" s="135"/>
      <c r="F2" s="135"/>
      <c r="G2" s="135"/>
      <c r="H2" s="135"/>
      <c r="I2" s="135"/>
      <c r="J2" s="135"/>
      <c r="K2" s="135"/>
      <c r="L2" s="135"/>
      <c r="M2" s="135"/>
      <c r="N2" s="135"/>
      <c r="O2" s="135"/>
      <c r="P2" s="135"/>
      <c r="Q2" s="13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135" t="s">
        <v>154</v>
      </c>
      <c r="B3" s="135"/>
      <c r="C3" s="135"/>
      <c r="D3" s="135"/>
      <c r="E3" s="135"/>
      <c r="F3" s="135"/>
      <c r="G3" s="135"/>
      <c r="H3" s="135"/>
      <c r="I3" s="135"/>
      <c r="J3" s="135"/>
      <c r="K3" s="135"/>
      <c r="L3" s="135"/>
      <c r="M3" s="135"/>
      <c r="N3" s="135"/>
      <c r="O3" s="135"/>
      <c r="P3" s="135"/>
      <c r="Q3" s="13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135" t="s">
        <v>71</v>
      </c>
      <c r="B4" s="135"/>
      <c r="C4" s="135"/>
      <c r="D4" s="135"/>
      <c r="E4" s="135"/>
      <c r="F4" s="135"/>
      <c r="G4" s="135"/>
      <c r="H4" s="135"/>
      <c r="I4" s="135"/>
      <c r="J4" s="135"/>
      <c r="K4" s="135"/>
      <c r="L4" s="135"/>
      <c r="M4" s="135"/>
      <c r="N4" s="135"/>
      <c r="O4" s="135"/>
      <c r="P4" s="135"/>
      <c r="Q4" s="13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31" t="s">
        <v>59</v>
      </c>
      <c r="B5" s="131"/>
      <c r="C5" s="139" t="s">
        <v>72</v>
      </c>
      <c r="D5" s="139"/>
      <c r="E5" s="139"/>
      <c r="F5" s="139"/>
      <c r="G5" s="139"/>
      <c r="H5" s="139"/>
      <c r="I5" s="139"/>
      <c r="J5" s="139"/>
      <c r="K5" s="139"/>
      <c r="L5" s="139"/>
      <c r="M5" s="139"/>
      <c r="N5" s="139"/>
      <c r="O5" s="13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31" t="s">
        <v>60</v>
      </c>
      <c r="B6" s="131"/>
      <c r="C6" s="148" t="s">
        <v>73</v>
      </c>
      <c r="D6" s="148"/>
      <c r="E6" s="148"/>
      <c r="F6" s="148"/>
      <c r="G6" s="148"/>
      <c r="H6" s="148"/>
      <c r="I6" s="148"/>
      <c r="J6" s="148"/>
      <c r="K6" s="148"/>
      <c r="L6" s="148"/>
      <c r="M6" s="148"/>
      <c r="N6" s="148"/>
      <c r="O6" s="14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31" t="s">
        <v>61</v>
      </c>
      <c r="B7" s="131"/>
      <c r="C7" s="148" t="s">
        <v>80</v>
      </c>
      <c r="D7" s="148"/>
      <c r="E7" s="148"/>
      <c r="F7" s="148"/>
      <c r="G7" s="148"/>
      <c r="H7" s="148"/>
      <c r="I7" s="148"/>
      <c r="J7" s="148"/>
      <c r="K7" s="148"/>
      <c r="L7" s="148"/>
      <c r="M7" s="148"/>
      <c r="N7" s="148"/>
      <c r="O7" s="1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131" t="s">
        <v>62</v>
      </c>
      <c r="B8" s="131"/>
      <c r="C8" s="148" t="s">
        <v>75</v>
      </c>
      <c r="D8" s="148"/>
      <c r="E8" s="148"/>
      <c r="F8" s="148"/>
      <c r="G8" s="148"/>
      <c r="H8" s="148"/>
      <c r="I8" s="148"/>
      <c r="J8" s="148"/>
      <c r="K8" s="148"/>
      <c r="L8" s="148"/>
      <c r="M8" s="148"/>
      <c r="N8" s="148"/>
      <c r="O8" s="148"/>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147"/>
      <c r="B9" s="147"/>
      <c r="C9" s="147"/>
      <c r="D9" s="147"/>
      <c r="E9" s="147"/>
      <c r="F9" s="147"/>
      <c r="G9" s="147"/>
      <c r="H9" s="147"/>
      <c r="I9" s="147"/>
      <c r="J9" s="147"/>
      <c r="K9" s="147"/>
      <c r="L9" s="147"/>
      <c r="M9" s="147"/>
      <c r="N9" s="147"/>
      <c r="O9" s="147"/>
      <c r="P9" s="147"/>
      <c r="Q9" s="147"/>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138" t="s">
        <v>63</v>
      </c>
      <c r="B10" s="138"/>
      <c r="C10" s="138"/>
      <c r="D10" s="138"/>
      <c r="E10" s="138"/>
      <c r="F10" s="138"/>
      <c r="G10" s="138"/>
      <c r="H10" s="138"/>
      <c r="I10" s="138"/>
      <c r="J10" s="138"/>
      <c r="K10" s="138"/>
      <c r="L10" s="138"/>
      <c r="M10" s="138"/>
      <c r="N10" s="138"/>
      <c r="O10" s="138"/>
      <c r="P10" s="138"/>
      <c r="Q10" s="138"/>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138"/>
      <c r="B11" s="138"/>
      <c r="C11" s="138"/>
      <c r="D11" s="138"/>
      <c r="E11" s="138"/>
      <c r="F11" s="138"/>
      <c r="G11" s="138"/>
      <c r="H11" s="138"/>
      <c r="I11" s="138"/>
      <c r="J11" s="138"/>
      <c r="K11" s="138"/>
      <c r="L11" s="138"/>
      <c r="M11" s="138"/>
      <c r="N11" s="138"/>
      <c r="O11" s="138"/>
      <c r="P11" s="138"/>
      <c r="Q11" s="138"/>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23.25">
      <c r="A12" s="2"/>
      <c r="B12" s="139" t="s">
        <v>92</v>
      </c>
      <c r="C12" s="139"/>
      <c r="D12" s="30" t="s">
        <v>83</v>
      </c>
      <c r="E12" s="149" t="s">
        <v>81</v>
      </c>
      <c r="F12" s="149"/>
      <c r="G12" s="149"/>
      <c r="H12" s="149"/>
      <c r="I12" s="149"/>
      <c r="J12" s="149"/>
      <c r="K12" s="149"/>
      <c r="L12" s="149"/>
      <c r="M12" s="149"/>
      <c r="N12" s="2"/>
      <c r="O12" s="154" t="s">
        <v>49</v>
      </c>
      <c r="P12" s="154"/>
      <c r="Q12" s="154"/>
    </row>
    <row r="13" spans="1:45" s="4" customFormat="1" ht="10.5" customHeight="1" thickBot="1">
      <c r="A13" s="140"/>
      <c r="B13" s="140"/>
      <c r="C13" s="140"/>
      <c r="D13" s="140"/>
      <c r="E13" s="140"/>
      <c r="F13" s="140"/>
      <c r="G13" s="140"/>
      <c r="H13" s="140"/>
      <c r="I13" s="140"/>
      <c r="J13" s="140"/>
      <c r="K13" s="140"/>
      <c r="L13" s="140"/>
      <c r="M13" s="140"/>
      <c r="N13" s="140"/>
      <c r="O13" s="140"/>
      <c r="P13" s="140"/>
      <c r="Q13" s="140"/>
      <c r="S13" s="1"/>
    </row>
    <row r="14" spans="1:45" s="5" customFormat="1" ht="19.5" thickBot="1">
      <c r="A14" s="141" t="s">
        <v>86</v>
      </c>
      <c r="B14" s="141" t="s">
        <v>87</v>
      </c>
      <c r="C14" s="144" t="s">
        <v>88</v>
      </c>
      <c r="D14" s="50" t="s">
        <v>64</v>
      </c>
      <c r="E14" s="141" t="s">
        <v>89</v>
      </c>
      <c r="F14" s="141" t="s">
        <v>121</v>
      </c>
      <c r="G14" s="141" t="s">
        <v>90</v>
      </c>
      <c r="H14" s="141" t="s">
        <v>91</v>
      </c>
      <c r="I14" s="150" t="s">
        <v>122</v>
      </c>
      <c r="J14" s="150"/>
      <c r="K14" s="150"/>
      <c r="L14" s="150"/>
      <c r="M14" s="150"/>
      <c r="N14" s="151" t="s">
        <v>123</v>
      </c>
      <c r="O14" s="141" t="s">
        <v>173</v>
      </c>
      <c r="P14" s="141" t="s">
        <v>65</v>
      </c>
      <c r="Q14" s="141" t="s">
        <v>66</v>
      </c>
      <c r="S14" s="1"/>
    </row>
    <row r="15" spans="1:45" s="5" customFormat="1">
      <c r="A15" s="142"/>
      <c r="B15" s="142"/>
      <c r="C15" s="145"/>
      <c r="D15" s="145" t="s">
        <v>67</v>
      </c>
      <c r="E15" s="142"/>
      <c r="F15" s="142"/>
      <c r="G15" s="142"/>
      <c r="H15" s="142"/>
      <c r="I15" s="51" t="s">
        <v>124</v>
      </c>
      <c r="J15" s="52" t="s">
        <v>125</v>
      </c>
      <c r="K15" s="53" t="s">
        <v>126</v>
      </c>
      <c r="L15" s="54" t="s">
        <v>127</v>
      </c>
      <c r="M15" s="53" t="s">
        <v>128</v>
      </c>
      <c r="N15" s="152"/>
      <c r="O15" s="142"/>
      <c r="P15" s="142"/>
      <c r="Q15" s="142"/>
      <c r="S15" s="1"/>
    </row>
    <row r="16" spans="1:45" s="5" customFormat="1" ht="19.5" thickBot="1">
      <c r="A16" s="143"/>
      <c r="B16" s="143"/>
      <c r="C16" s="146"/>
      <c r="D16" s="146"/>
      <c r="E16" s="143"/>
      <c r="F16" s="143"/>
      <c r="G16" s="143"/>
      <c r="H16" s="143"/>
      <c r="I16" s="55" t="s">
        <v>129</v>
      </c>
      <c r="J16" s="56" t="s">
        <v>130</v>
      </c>
      <c r="K16" s="57" t="s">
        <v>131</v>
      </c>
      <c r="L16" s="58" t="s">
        <v>132</v>
      </c>
      <c r="M16" s="59" t="s">
        <v>133</v>
      </c>
      <c r="N16" s="153"/>
      <c r="O16" s="143"/>
      <c r="P16" s="143"/>
      <c r="Q16" s="143"/>
      <c r="S16" s="1"/>
    </row>
    <row r="17" spans="1:45" ht="103.5" customHeight="1" thickBot="1">
      <c r="A17" s="60">
        <v>1</v>
      </c>
      <c r="B17" s="61" t="s">
        <v>228</v>
      </c>
      <c r="C17" s="62" t="s">
        <v>229</v>
      </c>
      <c r="D17" s="63" t="s">
        <v>230</v>
      </c>
      <c r="E17" s="64" t="s">
        <v>231</v>
      </c>
      <c r="F17" s="64" t="s">
        <v>232</v>
      </c>
      <c r="G17" s="65">
        <v>6</v>
      </c>
      <c r="H17" s="68" t="s">
        <v>387</v>
      </c>
      <c r="I17" s="105">
        <v>55.875</v>
      </c>
      <c r="J17" s="105">
        <v>2.75</v>
      </c>
      <c r="K17" s="105">
        <v>4.75</v>
      </c>
      <c r="L17" s="105">
        <v>3.75</v>
      </c>
      <c r="M17" s="105">
        <v>4</v>
      </c>
      <c r="N17" s="105">
        <v>71.125</v>
      </c>
      <c r="O17" s="122">
        <v>1</v>
      </c>
      <c r="P17" s="104">
        <v>100</v>
      </c>
      <c r="Q17" s="67"/>
      <c r="S17" s="1"/>
    </row>
    <row r="18" spans="1:45" ht="143.25" customHeight="1" thickBot="1">
      <c r="A18" s="60">
        <v>2</v>
      </c>
      <c r="B18" s="61" t="s">
        <v>352</v>
      </c>
      <c r="C18" s="62" t="s">
        <v>353</v>
      </c>
      <c r="D18" s="69" t="s">
        <v>354</v>
      </c>
      <c r="E18" s="60">
        <v>4</v>
      </c>
      <c r="F18" s="60">
        <v>4</v>
      </c>
      <c r="G18" s="65">
        <v>11</v>
      </c>
      <c r="H18" s="63" t="s">
        <v>388</v>
      </c>
      <c r="I18" s="105">
        <v>48.125</v>
      </c>
      <c r="J18" s="105">
        <v>4.375</v>
      </c>
      <c r="K18" s="105">
        <v>4.875</v>
      </c>
      <c r="L18" s="105">
        <v>4.625</v>
      </c>
      <c r="M18" s="105">
        <v>4.125</v>
      </c>
      <c r="N18" s="105">
        <v>66.125</v>
      </c>
      <c r="O18" s="122">
        <v>2</v>
      </c>
      <c r="P18" s="104">
        <f>N18*100/71.125</f>
        <v>92.970123022847105</v>
      </c>
      <c r="Q18" s="67"/>
    </row>
    <row r="19" spans="1:45" ht="94.5" thickBot="1">
      <c r="A19" s="60">
        <v>3</v>
      </c>
      <c r="B19" s="61" t="s">
        <v>339</v>
      </c>
      <c r="C19" s="62" t="s">
        <v>340</v>
      </c>
      <c r="D19" s="69" t="s">
        <v>341</v>
      </c>
      <c r="E19" s="60">
        <v>4</v>
      </c>
      <c r="F19" s="60">
        <v>4</v>
      </c>
      <c r="G19" s="65">
        <v>6</v>
      </c>
      <c r="H19" s="63" t="s">
        <v>389</v>
      </c>
      <c r="I19" s="105">
        <v>42.125</v>
      </c>
      <c r="J19" s="105">
        <v>5.75</v>
      </c>
      <c r="K19" s="105">
        <v>6.125</v>
      </c>
      <c r="L19" s="105">
        <v>5.75</v>
      </c>
      <c r="M19" s="105">
        <v>4.75</v>
      </c>
      <c r="N19" s="105">
        <v>64.5</v>
      </c>
      <c r="O19" s="122">
        <v>3</v>
      </c>
      <c r="P19" s="104">
        <f t="shared" ref="P19:P28" si="0">N19*100/71.125</f>
        <v>90.685413005272409</v>
      </c>
      <c r="Q19" s="67"/>
    </row>
    <row r="20" spans="1:45" ht="113.25" thickBot="1">
      <c r="A20" s="60">
        <v>4</v>
      </c>
      <c r="B20" s="61" t="s">
        <v>226</v>
      </c>
      <c r="C20" s="62" t="s">
        <v>103</v>
      </c>
      <c r="D20" s="63" t="s">
        <v>227</v>
      </c>
      <c r="E20" s="64">
        <v>4</v>
      </c>
      <c r="F20" s="64">
        <v>4</v>
      </c>
      <c r="G20" s="65">
        <v>6</v>
      </c>
      <c r="H20" s="63" t="s">
        <v>390</v>
      </c>
      <c r="I20" s="105">
        <v>46.375</v>
      </c>
      <c r="J20" s="105">
        <v>1.5</v>
      </c>
      <c r="K20" s="105">
        <v>6.75</v>
      </c>
      <c r="L20" s="105">
        <v>4.5</v>
      </c>
      <c r="M20" s="105">
        <v>4.25</v>
      </c>
      <c r="N20" s="105">
        <v>63.375</v>
      </c>
      <c r="O20" s="112">
        <v>4</v>
      </c>
      <c r="P20" s="104">
        <f t="shared" si="0"/>
        <v>89.103690685413</v>
      </c>
      <c r="Q20" s="67"/>
    </row>
    <row r="21" spans="1:45" ht="96.75" customHeight="1" thickBot="1">
      <c r="A21" s="60">
        <v>5</v>
      </c>
      <c r="B21" s="61" t="s">
        <v>342</v>
      </c>
      <c r="C21" s="62" t="s">
        <v>343</v>
      </c>
      <c r="D21" s="69" t="s">
        <v>344</v>
      </c>
      <c r="E21" s="60" t="s">
        <v>153</v>
      </c>
      <c r="F21" s="60" t="s">
        <v>153</v>
      </c>
      <c r="G21" s="65">
        <v>8</v>
      </c>
      <c r="H21" s="63" t="s">
        <v>391</v>
      </c>
      <c r="I21" s="105">
        <v>40.125</v>
      </c>
      <c r="J21" s="105">
        <v>6</v>
      </c>
      <c r="K21" s="105">
        <v>3.5</v>
      </c>
      <c r="L21" s="105">
        <v>4</v>
      </c>
      <c r="M21" s="105">
        <v>3.1875</v>
      </c>
      <c r="N21" s="105">
        <v>56.8125</v>
      </c>
      <c r="O21" s="112">
        <v>5</v>
      </c>
      <c r="P21" s="104">
        <f t="shared" si="0"/>
        <v>79.876977152899826</v>
      </c>
      <c r="Q21" s="67"/>
    </row>
    <row r="22" spans="1:45" ht="197.25" customHeight="1" thickBot="1">
      <c r="A22" s="60">
        <v>6</v>
      </c>
      <c r="B22" s="61" t="s">
        <v>97</v>
      </c>
      <c r="C22" s="62" t="s">
        <v>98</v>
      </c>
      <c r="D22" s="63" t="s">
        <v>237</v>
      </c>
      <c r="E22" s="64">
        <v>3</v>
      </c>
      <c r="F22" s="64">
        <v>3</v>
      </c>
      <c r="G22" s="65">
        <v>8</v>
      </c>
      <c r="H22" s="63" t="s">
        <v>392</v>
      </c>
      <c r="I22" s="105">
        <v>27</v>
      </c>
      <c r="J22" s="105">
        <v>2.125</v>
      </c>
      <c r="K22" s="105">
        <v>4.4375</v>
      </c>
      <c r="L22" s="105">
        <v>4</v>
      </c>
      <c r="M22" s="105">
        <v>3.375</v>
      </c>
      <c r="N22" s="105">
        <v>40.9375</v>
      </c>
      <c r="O22" s="112">
        <v>6</v>
      </c>
      <c r="P22" s="104">
        <f t="shared" si="0"/>
        <v>57.557117750439367</v>
      </c>
      <c r="Q22" s="67"/>
    </row>
    <row r="23" spans="1:45" ht="161.25" customHeight="1" thickBot="1">
      <c r="A23" s="60">
        <v>7</v>
      </c>
      <c r="B23" s="61" t="s">
        <v>95</v>
      </c>
      <c r="C23" s="62" t="s">
        <v>96</v>
      </c>
      <c r="D23" s="63" t="s">
        <v>225</v>
      </c>
      <c r="E23" s="64">
        <v>3</v>
      </c>
      <c r="F23" s="64">
        <v>3</v>
      </c>
      <c r="G23" s="65">
        <v>7</v>
      </c>
      <c r="H23" s="63" t="s">
        <v>393</v>
      </c>
      <c r="I23" s="105">
        <v>27.25</v>
      </c>
      <c r="J23" s="105">
        <v>0.625</v>
      </c>
      <c r="K23" s="105">
        <v>4.75</v>
      </c>
      <c r="L23" s="105">
        <v>4.25</v>
      </c>
      <c r="M23" s="105">
        <v>3.3125</v>
      </c>
      <c r="N23" s="105">
        <v>40.1875</v>
      </c>
      <c r="O23" s="112">
        <v>7</v>
      </c>
      <c r="P23" s="104">
        <f t="shared" si="0"/>
        <v>56.50263620386643</v>
      </c>
      <c r="Q23" s="67"/>
    </row>
    <row r="24" spans="1:45" ht="159.75" customHeight="1" thickBot="1">
      <c r="A24" s="74">
        <v>8</v>
      </c>
      <c r="B24" s="61" t="s">
        <v>99</v>
      </c>
      <c r="C24" s="73" t="s">
        <v>234</v>
      </c>
      <c r="D24" s="76" t="s">
        <v>235</v>
      </c>
      <c r="E24" s="85">
        <v>3</v>
      </c>
      <c r="F24" s="85">
        <v>3</v>
      </c>
      <c r="G24" s="75">
        <v>5</v>
      </c>
      <c r="H24" s="76" t="s">
        <v>394</v>
      </c>
      <c r="I24" s="106">
        <v>24.25</v>
      </c>
      <c r="J24" s="106">
        <v>1.4375</v>
      </c>
      <c r="K24" s="106">
        <v>5.25</v>
      </c>
      <c r="L24" s="106">
        <v>4</v>
      </c>
      <c r="M24" s="106">
        <v>3.5625</v>
      </c>
      <c r="N24" s="106">
        <v>38.5</v>
      </c>
      <c r="O24" s="124">
        <v>8</v>
      </c>
      <c r="P24" s="116">
        <f t="shared" si="0"/>
        <v>54.130052724077331</v>
      </c>
      <c r="Q24" s="86"/>
    </row>
    <row r="25" spans="1:45" ht="174.75" customHeight="1" thickBot="1">
      <c r="A25" s="74">
        <v>9</v>
      </c>
      <c r="B25" s="61" t="s">
        <v>336</v>
      </c>
      <c r="C25" s="73" t="s">
        <v>337</v>
      </c>
      <c r="D25" s="76" t="s">
        <v>338</v>
      </c>
      <c r="E25" s="85">
        <v>3</v>
      </c>
      <c r="F25" s="85">
        <v>3</v>
      </c>
      <c r="G25" s="75">
        <v>6</v>
      </c>
      <c r="H25" s="87" t="s">
        <v>395</v>
      </c>
      <c r="I25" s="106">
        <v>23.75</v>
      </c>
      <c r="J25" s="106">
        <v>1.8125</v>
      </c>
      <c r="K25" s="106">
        <v>2.5</v>
      </c>
      <c r="L25" s="106">
        <v>2.625</v>
      </c>
      <c r="M25" s="106">
        <v>3</v>
      </c>
      <c r="N25" s="106">
        <v>33.6875</v>
      </c>
      <c r="O25" s="124">
        <v>9</v>
      </c>
      <c r="P25" s="116">
        <f t="shared" si="0"/>
        <v>47.363796133567661</v>
      </c>
      <c r="Q25" s="86"/>
    </row>
    <row r="26" spans="1:45" ht="178.5" customHeight="1" thickBot="1">
      <c r="A26" s="60">
        <v>10</v>
      </c>
      <c r="B26" s="61" t="s">
        <v>93</v>
      </c>
      <c r="C26" s="62" t="s">
        <v>94</v>
      </c>
      <c r="D26" s="63" t="s">
        <v>224</v>
      </c>
      <c r="E26" s="64">
        <v>3</v>
      </c>
      <c r="F26" s="64">
        <v>3</v>
      </c>
      <c r="G26" s="65">
        <v>5</v>
      </c>
      <c r="H26" s="63" t="s">
        <v>396</v>
      </c>
      <c r="I26" s="105">
        <v>19.125</v>
      </c>
      <c r="J26" s="105">
        <v>0.625</v>
      </c>
      <c r="K26" s="105">
        <v>3.75</v>
      </c>
      <c r="L26" s="105">
        <v>1.125</v>
      </c>
      <c r="M26" s="105">
        <v>3.125</v>
      </c>
      <c r="N26" s="105">
        <v>27.75</v>
      </c>
      <c r="O26" s="112">
        <v>10</v>
      </c>
      <c r="P26" s="104">
        <f t="shared" si="0"/>
        <v>39.015817223198596</v>
      </c>
      <c r="Q26" s="66"/>
    </row>
    <row r="27" spans="1:45" ht="98.25" customHeight="1" thickBot="1">
      <c r="A27" s="70">
        <v>11</v>
      </c>
      <c r="B27" s="61" t="s">
        <v>116</v>
      </c>
      <c r="C27" s="62" t="s">
        <v>100</v>
      </c>
      <c r="D27" s="63" t="s">
        <v>236</v>
      </c>
      <c r="E27" s="64" t="s">
        <v>148</v>
      </c>
      <c r="F27" s="64" t="s">
        <v>148</v>
      </c>
      <c r="G27" s="65">
        <v>5</v>
      </c>
      <c r="H27" s="63" t="s">
        <v>397</v>
      </c>
      <c r="I27" s="105">
        <v>14.875</v>
      </c>
      <c r="J27" s="105">
        <v>4.125</v>
      </c>
      <c r="K27" s="105">
        <v>3.1875</v>
      </c>
      <c r="L27" s="105">
        <v>1.6875</v>
      </c>
      <c r="M27" s="105">
        <v>3.125</v>
      </c>
      <c r="N27" s="105">
        <v>27</v>
      </c>
      <c r="O27" s="113">
        <v>11</v>
      </c>
      <c r="P27" s="104">
        <f t="shared" si="0"/>
        <v>37.961335676625659</v>
      </c>
      <c r="Q27" s="66"/>
    </row>
    <row r="28" spans="1:45" ht="104.25" customHeight="1" thickBot="1">
      <c r="A28" s="72">
        <v>12</v>
      </c>
      <c r="B28" s="61" t="s">
        <v>101</v>
      </c>
      <c r="C28" s="73" t="s">
        <v>102</v>
      </c>
      <c r="D28" s="76" t="s">
        <v>233</v>
      </c>
      <c r="E28" s="85" t="s">
        <v>148</v>
      </c>
      <c r="F28" s="85" t="s">
        <v>148</v>
      </c>
      <c r="G28" s="75">
        <v>9</v>
      </c>
      <c r="H28" s="87" t="s">
        <v>398</v>
      </c>
      <c r="I28" s="106">
        <v>14</v>
      </c>
      <c r="J28" s="106">
        <v>0.875</v>
      </c>
      <c r="K28" s="106">
        <v>3.1875</v>
      </c>
      <c r="L28" s="106">
        <v>2.5</v>
      </c>
      <c r="M28" s="106">
        <v>2.5625</v>
      </c>
      <c r="N28" s="106">
        <v>23.125</v>
      </c>
      <c r="O28" s="114">
        <v>12</v>
      </c>
      <c r="P28" s="116">
        <f t="shared" si="0"/>
        <v>32.513181019332158</v>
      </c>
      <c r="Q28" s="77"/>
    </row>
    <row r="29" spans="1:45" ht="22.5">
      <c r="A29" s="7"/>
      <c r="B29" s="8"/>
      <c r="C29" s="8"/>
      <c r="D29" s="78"/>
      <c r="E29" s="9"/>
      <c r="F29" s="10"/>
      <c r="G29" s="11">
        <v>82</v>
      </c>
      <c r="H29" s="8"/>
      <c r="I29" s="79"/>
      <c r="J29" s="79"/>
      <c r="K29" s="79"/>
      <c r="L29" s="79"/>
      <c r="M29" s="79"/>
      <c r="N29" s="79"/>
      <c r="O29" s="80"/>
      <c r="P29" s="80"/>
      <c r="Q29" s="80"/>
    </row>
    <row r="30" spans="1:45" ht="23.25">
      <c r="B30" s="81" t="s">
        <v>68</v>
      </c>
      <c r="C30" s="81"/>
      <c r="D30" s="15" t="s">
        <v>0</v>
      </c>
      <c r="E30" s="1"/>
      <c r="G30" s="6"/>
      <c r="I30" s="79"/>
      <c r="J30" s="79"/>
      <c r="K30" s="79"/>
      <c r="L30" s="79"/>
      <c r="M30" s="79"/>
      <c r="N30" s="79"/>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23.25">
      <c r="B31" s="81"/>
      <c r="C31" s="81"/>
      <c r="D31" s="16" t="s">
        <v>1</v>
      </c>
      <c r="E31" s="1"/>
      <c r="I31" s="79"/>
      <c r="J31" s="79"/>
      <c r="K31" s="79"/>
      <c r="L31" s="79"/>
      <c r="M31" s="79"/>
      <c r="N31" s="79"/>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23.25">
      <c r="B32" s="81"/>
      <c r="C32" s="81"/>
      <c r="D32" s="15" t="s">
        <v>2</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3.25">
      <c r="B33" s="81"/>
      <c r="C33" s="81"/>
      <c r="D33" s="15" t="s">
        <v>3</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3.25">
      <c r="B34" s="81"/>
      <c r="C34" s="81"/>
      <c r="D34" s="15" t="s">
        <v>4</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3.25">
      <c r="B35" s="81"/>
      <c r="C35" s="81"/>
      <c r="D35" s="16" t="s">
        <v>5</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3.25">
      <c r="B36" s="81"/>
      <c r="C36" s="81"/>
      <c r="D36" s="15"/>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2:45" ht="42" customHeight="1">
      <c r="B37" s="83" t="s">
        <v>69</v>
      </c>
      <c r="C37" s="83"/>
      <c r="D37" s="93" t="s">
        <v>58</v>
      </c>
      <c r="E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2:45" ht="40.5" customHeight="1">
      <c r="B38" s="81" t="s">
        <v>150</v>
      </c>
      <c r="C38" s="81"/>
      <c r="D38" s="84" t="s">
        <v>76</v>
      </c>
      <c r="E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2:45" ht="38.25" customHeight="1">
      <c r="B39" s="16" t="s">
        <v>151</v>
      </c>
      <c r="C39" s="16"/>
      <c r="D39" s="16" t="s">
        <v>52</v>
      </c>
      <c r="E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sheetData>
  <mergeCells count="32">
    <mergeCell ref="O12:Q12"/>
    <mergeCell ref="O14:O16"/>
    <mergeCell ref="A2:Q2"/>
    <mergeCell ref="A3:Q3"/>
    <mergeCell ref="A4:Q4"/>
    <mergeCell ref="A1:Q1"/>
    <mergeCell ref="A6:B6"/>
    <mergeCell ref="C6:O6"/>
    <mergeCell ref="A9:Q9"/>
    <mergeCell ref="A10:Q10"/>
    <mergeCell ref="A5:B5"/>
    <mergeCell ref="C5:O5"/>
    <mergeCell ref="A7:B7"/>
    <mergeCell ref="C7:O7"/>
    <mergeCell ref="A8:B8"/>
    <mergeCell ref="C8:O8"/>
    <mergeCell ref="A11:Q11"/>
    <mergeCell ref="B12:C12"/>
    <mergeCell ref="A13:Q13"/>
    <mergeCell ref="A14:A16"/>
    <mergeCell ref="B14:B16"/>
    <mergeCell ref="C14:C16"/>
    <mergeCell ref="D15:D16"/>
    <mergeCell ref="E14:E16"/>
    <mergeCell ref="F14:F16"/>
    <mergeCell ref="G14:G16"/>
    <mergeCell ref="H14:H16"/>
    <mergeCell ref="E12:M12"/>
    <mergeCell ref="I14:M14"/>
    <mergeCell ref="N14:N16"/>
    <mergeCell ref="P14:P16"/>
    <mergeCell ref="Q14:Q16"/>
  </mergeCells>
  <phoneticPr fontId="16" type="noConversion"/>
  <pageMargins left="0.19685039370078741" right="0.19685039370078741" top="0.61" bottom="0.59" header="0.31496062992125984" footer="0.31496062992125984"/>
  <pageSetup paperSize="9" scale="37" fitToHeight="2" orientation="landscape" horizontalDpi="180"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1:AS27"/>
  <sheetViews>
    <sheetView zoomScale="50" zoomScaleNormal="50" workbookViewId="0">
      <selection sqref="A1:Q1"/>
    </sheetView>
  </sheetViews>
  <sheetFormatPr defaultColWidth="8.85546875" defaultRowHeight="18.75"/>
  <cols>
    <col min="1" max="1" width="6.28515625" style="1" customWidth="1"/>
    <col min="2" max="2" width="52.5703125" style="12" bestFit="1" customWidth="1"/>
    <col min="3" max="3" width="52.5703125" style="12" customWidth="1"/>
    <col min="4" max="4" width="83.28515625" style="1" customWidth="1"/>
    <col min="5" max="5" width="9.7109375" style="13" customWidth="1"/>
    <col min="6" max="7" width="8.85546875" style="1" customWidth="1"/>
    <col min="8" max="8" width="27.7109375" style="12" customWidth="1"/>
    <col min="9" max="13" width="15.7109375" style="14" customWidth="1"/>
    <col min="14" max="14" width="9" style="82" bestFit="1" customWidth="1"/>
    <col min="15" max="15" width="8.85546875" style="6" customWidth="1"/>
    <col min="16" max="16" width="16.5703125" style="6" customWidth="1"/>
    <col min="17" max="17" width="16.28515625" style="6" customWidth="1"/>
    <col min="18" max="18" width="8.85546875" style="6" customWidth="1"/>
    <col min="19" max="19" width="23.85546875" style="6" bestFit="1" customWidth="1"/>
    <col min="20" max="20" width="18" style="6" bestFit="1" customWidth="1"/>
    <col min="21" max="21" width="17" style="6" bestFit="1" customWidth="1"/>
    <col min="22" max="22" width="17.140625" style="6" bestFit="1" customWidth="1"/>
    <col min="23" max="23" width="10.42578125" style="6" bestFit="1" customWidth="1"/>
    <col min="24" max="45" width="8.85546875" style="6" customWidth="1"/>
    <col min="46" max="16384" width="8.85546875" style="1"/>
  </cols>
  <sheetData>
    <row r="1" spans="1:45" ht="27" customHeight="1">
      <c r="A1" s="135" t="s">
        <v>13</v>
      </c>
      <c r="B1" s="135"/>
      <c r="C1" s="135"/>
      <c r="D1" s="135"/>
      <c r="E1" s="135"/>
      <c r="F1" s="135"/>
      <c r="G1" s="135"/>
      <c r="H1" s="135"/>
      <c r="I1" s="135"/>
      <c r="J1" s="135"/>
      <c r="K1" s="135"/>
      <c r="L1" s="135"/>
      <c r="M1" s="135"/>
      <c r="N1" s="135"/>
      <c r="O1" s="135"/>
      <c r="P1" s="135"/>
      <c r="Q1" s="135"/>
      <c r="R1" s="120"/>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135" t="s">
        <v>70</v>
      </c>
      <c r="B2" s="135"/>
      <c r="C2" s="135"/>
      <c r="D2" s="135"/>
      <c r="E2" s="135"/>
      <c r="F2" s="135"/>
      <c r="G2" s="135"/>
      <c r="H2" s="135"/>
      <c r="I2" s="135"/>
      <c r="J2" s="135"/>
      <c r="K2" s="135"/>
      <c r="L2" s="135"/>
      <c r="M2" s="135"/>
      <c r="N2" s="135"/>
      <c r="O2" s="135"/>
      <c r="P2" s="135"/>
      <c r="Q2" s="13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135" t="s">
        <v>154</v>
      </c>
      <c r="B3" s="135"/>
      <c r="C3" s="135"/>
      <c r="D3" s="135"/>
      <c r="E3" s="135"/>
      <c r="F3" s="135"/>
      <c r="G3" s="135"/>
      <c r="H3" s="135"/>
      <c r="I3" s="135"/>
      <c r="J3" s="135"/>
      <c r="K3" s="135"/>
      <c r="L3" s="135"/>
      <c r="M3" s="135"/>
      <c r="N3" s="135"/>
      <c r="O3" s="135"/>
      <c r="P3" s="135"/>
      <c r="Q3" s="13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135" t="s">
        <v>71</v>
      </c>
      <c r="B4" s="135"/>
      <c r="C4" s="135"/>
      <c r="D4" s="135"/>
      <c r="E4" s="135"/>
      <c r="F4" s="135"/>
      <c r="G4" s="135"/>
      <c r="H4" s="135"/>
      <c r="I4" s="135"/>
      <c r="J4" s="135"/>
      <c r="K4" s="135"/>
      <c r="L4" s="135"/>
      <c r="M4" s="135"/>
      <c r="N4" s="135"/>
      <c r="O4" s="135"/>
      <c r="P4" s="135"/>
      <c r="Q4" s="13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31" t="s">
        <v>59</v>
      </c>
      <c r="B5" s="131"/>
      <c r="C5" s="139" t="s">
        <v>72</v>
      </c>
      <c r="D5" s="139"/>
      <c r="E5" s="139"/>
      <c r="F5" s="139"/>
      <c r="G5" s="139"/>
      <c r="H5" s="139"/>
      <c r="I5" s="139"/>
      <c r="J5" s="139"/>
      <c r="K5" s="139"/>
      <c r="L5" s="139"/>
      <c r="M5" s="139"/>
      <c r="N5" s="139"/>
      <c r="O5" s="13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31" t="s">
        <v>60</v>
      </c>
      <c r="B6" s="131"/>
      <c r="C6" s="148" t="s">
        <v>73</v>
      </c>
      <c r="D6" s="148"/>
      <c r="E6" s="148"/>
      <c r="F6" s="148"/>
      <c r="G6" s="148"/>
      <c r="H6" s="148"/>
      <c r="I6" s="148"/>
      <c r="J6" s="148"/>
      <c r="K6" s="148"/>
      <c r="L6" s="148"/>
      <c r="M6" s="148"/>
      <c r="N6" s="148"/>
      <c r="O6" s="14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31" t="s">
        <v>61</v>
      </c>
      <c r="B7" s="131"/>
      <c r="C7" s="148" t="s">
        <v>84</v>
      </c>
      <c r="D7" s="148"/>
      <c r="E7" s="148"/>
      <c r="F7" s="148"/>
      <c r="G7" s="148"/>
      <c r="H7" s="148"/>
      <c r="I7" s="148"/>
      <c r="J7" s="148"/>
      <c r="K7" s="148"/>
      <c r="L7" s="148"/>
      <c r="M7" s="148"/>
      <c r="N7" s="148"/>
      <c r="O7" s="1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131" t="s">
        <v>62</v>
      </c>
      <c r="B8" s="131"/>
      <c r="C8" s="148" t="s">
        <v>75</v>
      </c>
      <c r="D8" s="148"/>
      <c r="E8" s="148"/>
      <c r="F8" s="148"/>
      <c r="G8" s="148"/>
      <c r="H8" s="148"/>
      <c r="I8" s="148"/>
      <c r="J8" s="148"/>
      <c r="K8" s="148"/>
      <c r="L8" s="148"/>
      <c r="M8" s="148"/>
      <c r="N8" s="148"/>
      <c r="O8" s="148"/>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147"/>
      <c r="B9" s="147"/>
      <c r="C9" s="147"/>
      <c r="D9" s="147"/>
      <c r="E9" s="147"/>
      <c r="F9" s="147"/>
      <c r="G9" s="147"/>
      <c r="H9" s="147"/>
      <c r="I9" s="147"/>
      <c r="J9" s="147"/>
      <c r="K9" s="147"/>
      <c r="L9" s="147"/>
      <c r="M9" s="147"/>
      <c r="N9" s="147"/>
      <c r="O9" s="147"/>
      <c r="P9" s="147"/>
      <c r="Q9" s="147"/>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138" t="s">
        <v>63</v>
      </c>
      <c r="B10" s="138"/>
      <c r="C10" s="138"/>
      <c r="D10" s="138"/>
      <c r="E10" s="138"/>
      <c r="F10" s="138"/>
      <c r="G10" s="138"/>
      <c r="H10" s="138"/>
      <c r="I10" s="138"/>
      <c r="J10" s="138"/>
      <c r="K10" s="138"/>
      <c r="L10" s="138"/>
      <c r="M10" s="138"/>
      <c r="N10" s="138"/>
      <c r="O10" s="138"/>
      <c r="P10" s="138"/>
      <c r="Q10" s="138"/>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138"/>
      <c r="B11" s="138"/>
      <c r="C11" s="138"/>
      <c r="D11" s="138"/>
      <c r="E11" s="138"/>
      <c r="F11" s="138"/>
      <c r="G11" s="138"/>
      <c r="H11" s="138"/>
      <c r="I11" s="138"/>
      <c r="J11" s="138"/>
      <c r="K11" s="138"/>
      <c r="L11" s="138"/>
      <c r="M11" s="138"/>
      <c r="N11" s="138"/>
      <c r="O11" s="138"/>
      <c r="P11" s="138"/>
      <c r="Q11" s="138"/>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30.75" customHeight="1">
      <c r="A12" s="2"/>
      <c r="B12" s="139" t="s">
        <v>92</v>
      </c>
      <c r="C12" s="139"/>
      <c r="D12" s="118" t="s">
        <v>399</v>
      </c>
      <c r="E12" s="149" t="s">
        <v>81</v>
      </c>
      <c r="F12" s="149"/>
      <c r="G12" s="149"/>
      <c r="H12" s="149"/>
      <c r="I12" s="149"/>
      <c r="J12" s="149"/>
      <c r="K12" s="149"/>
      <c r="L12" s="149"/>
      <c r="M12" s="149"/>
      <c r="N12" s="2"/>
      <c r="O12" s="154" t="s">
        <v>49</v>
      </c>
      <c r="P12" s="154"/>
      <c r="Q12" s="154"/>
    </row>
    <row r="13" spans="1:45" s="4" customFormat="1" ht="10.5" customHeight="1" thickBot="1">
      <c r="A13" s="140"/>
      <c r="B13" s="140"/>
      <c r="C13" s="140"/>
      <c r="D13" s="140"/>
      <c r="E13" s="140"/>
      <c r="F13" s="140"/>
      <c r="G13" s="140"/>
      <c r="H13" s="140"/>
      <c r="I13" s="140"/>
      <c r="J13" s="140"/>
      <c r="K13" s="140"/>
      <c r="L13" s="140"/>
      <c r="M13" s="140"/>
      <c r="N13" s="140"/>
      <c r="O13" s="140"/>
      <c r="P13" s="140"/>
      <c r="Q13" s="140"/>
      <c r="S13" s="1"/>
    </row>
    <row r="14" spans="1:45" s="5" customFormat="1" ht="19.5" thickBot="1">
      <c r="A14" s="141" t="s">
        <v>86</v>
      </c>
      <c r="B14" s="141" t="s">
        <v>87</v>
      </c>
      <c r="C14" s="144" t="s">
        <v>88</v>
      </c>
      <c r="D14" s="50" t="s">
        <v>64</v>
      </c>
      <c r="E14" s="141" t="s">
        <v>89</v>
      </c>
      <c r="F14" s="141" t="s">
        <v>121</v>
      </c>
      <c r="G14" s="141" t="s">
        <v>90</v>
      </c>
      <c r="H14" s="141" t="s">
        <v>91</v>
      </c>
      <c r="I14" s="150" t="s">
        <v>122</v>
      </c>
      <c r="J14" s="150"/>
      <c r="K14" s="150"/>
      <c r="L14" s="150"/>
      <c r="M14" s="150"/>
      <c r="N14" s="151" t="s">
        <v>123</v>
      </c>
      <c r="O14" s="141" t="s">
        <v>173</v>
      </c>
      <c r="P14" s="141" t="s">
        <v>65</v>
      </c>
      <c r="Q14" s="141" t="s">
        <v>66</v>
      </c>
      <c r="S14" s="1"/>
    </row>
    <row r="15" spans="1:45" s="5" customFormat="1">
      <c r="A15" s="142"/>
      <c r="B15" s="142"/>
      <c r="C15" s="145"/>
      <c r="D15" s="145" t="s">
        <v>67</v>
      </c>
      <c r="E15" s="142"/>
      <c r="F15" s="142"/>
      <c r="G15" s="142"/>
      <c r="H15" s="142"/>
      <c r="I15" s="51" t="s">
        <v>124</v>
      </c>
      <c r="J15" s="52" t="s">
        <v>125</v>
      </c>
      <c r="K15" s="53" t="s">
        <v>126</v>
      </c>
      <c r="L15" s="54" t="s">
        <v>127</v>
      </c>
      <c r="M15" s="53" t="s">
        <v>128</v>
      </c>
      <c r="N15" s="152"/>
      <c r="O15" s="142"/>
      <c r="P15" s="142"/>
      <c r="Q15" s="142"/>
      <c r="S15" s="1"/>
    </row>
    <row r="16" spans="1:45" s="5" customFormat="1" ht="23.25" customHeight="1" thickBot="1">
      <c r="A16" s="143"/>
      <c r="B16" s="143"/>
      <c r="C16" s="146"/>
      <c r="D16" s="146"/>
      <c r="E16" s="143"/>
      <c r="F16" s="143"/>
      <c r="G16" s="143"/>
      <c r="H16" s="143"/>
      <c r="I16" s="55" t="s">
        <v>129</v>
      </c>
      <c r="J16" s="56" t="s">
        <v>130</v>
      </c>
      <c r="K16" s="57" t="s">
        <v>131</v>
      </c>
      <c r="L16" s="58" t="s">
        <v>132</v>
      </c>
      <c r="M16" s="59" t="s">
        <v>133</v>
      </c>
      <c r="N16" s="153"/>
      <c r="O16" s="143"/>
      <c r="P16" s="143"/>
      <c r="Q16" s="143"/>
      <c r="S16" s="1"/>
    </row>
    <row r="17" spans="1:45" ht="113.25" thickBot="1">
      <c r="A17" s="60">
        <v>1</v>
      </c>
      <c r="B17" s="61" t="s">
        <v>226</v>
      </c>
      <c r="C17" s="62" t="s">
        <v>238</v>
      </c>
      <c r="D17" s="63" t="s">
        <v>239</v>
      </c>
      <c r="E17" s="64">
        <v>4</v>
      </c>
      <c r="F17" s="64">
        <v>4</v>
      </c>
      <c r="G17" s="65">
        <v>5</v>
      </c>
      <c r="H17" s="63" t="s">
        <v>400</v>
      </c>
      <c r="I17" s="66">
        <v>42.5</v>
      </c>
      <c r="J17" s="66">
        <v>4.166666666666667</v>
      </c>
      <c r="K17" s="66">
        <v>3.8333333333333335</v>
      </c>
      <c r="L17" s="66">
        <v>5.125</v>
      </c>
      <c r="M17" s="66">
        <v>4.833333333333333</v>
      </c>
      <c r="N17" s="66">
        <v>60.458333333333336</v>
      </c>
      <c r="O17" s="123">
        <v>1</v>
      </c>
      <c r="P17" s="67"/>
      <c r="Q17" s="67"/>
      <c r="S17" s="1"/>
    </row>
    <row r="18" spans="1:45" ht="132" thickBot="1">
      <c r="A18" s="74">
        <v>2</v>
      </c>
      <c r="B18" s="61" t="s">
        <v>258</v>
      </c>
      <c r="C18" s="73" t="s">
        <v>240</v>
      </c>
      <c r="D18" s="76" t="s">
        <v>241</v>
      </c>
      <c r="E18" s="85">
        <v>3</v>
      </c>
      <c r="F18" s="85">
        <v>3</v>
      </c>
      <c r="G18" s="75">
        <v>10</v>
      </c>
      <c r="H18" s="76" t="s">
        <v>401</v>
      </c>
      <c r="I18" s="77">
        <v>31.333333333333332</v>
      </c>
      <c r="J18" s="77">
        <v>6.166666666666667</v>
      </c>
      <c r="K18" s="77">
        <v>0.83333333333333337</v>
      </c>
      <c r="L18" s="77">
        <v>5.333333333333333</v>
      </c>
      <c r="M18" s="77">
        <v>4.333333333333333</v>
      </c>
      <c r="N18" s="77">
        <v>48</v>
      </c>
      <c r="O18" s="125">
        <v>2</v>
      </c>
      <c r="P18" s="86"/>
      <c r="Q18" s="86"/>
    </row>
    <row r="19" spans="1:45" ht="22.5">
      <c r="A19" s="7"/>
      <c r="B19" s="8"/>
      <c r="C19" s="8"/>
      <c r="D19" s="78"/>
      <c r="E19" s="9"/>
      <c r="F19" s="10"/>
      <c r="G19" s="11">
        <v>15</v>
      </c>
      <c r="H19" s="8"/>
      <c r="I19" s="79"/>
      <c r="J19" s="79"/>
      <c r="K19" s="79"/>
      <c r="L19" s="79"/>
      <c r="M19" s="79"/>
      <c r="N19" s="79"/>
      <c r="O19" s="80"/>
      <c r="P19" s="80"/>
      <c r="Q19" s="80"/>
    </row>
    <row r="20" spans="1:45" ht="23.25">
      <c r="B20" s="81" t="s">
        <v>68</v>
      </c>
      <c r="C20" s="81"/>
      <c r="D20" s="15" t="s">
        <v>6</v>
      </c>
      <c r="E20" s="1"/>
      <c r="G20" s="6"/>
      <c r="I20" s="79"/>
      <c r="J20" s="79"/>
      <c r="K20" s="79"/>
      <c r="L20" s="79"/>
      <c r="M20" s="79"/>
      <c r="N20" s="79"/>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23.25">
      <c r="B21" s="81"/>
      <c r="C21" s="81"/>
      <c r="D21" s="15" t="s">
        <v>7</v>
      </c>
      <c r="E21" s="1"/>
      <c r="I21" s="79"/>
      <c r="J21" s="79"/>
      <c r="K21" s="79"/>
      <c r="L21" s="79"/>
      <c r="M21" s="79"/>
      <c r="N21" s="79"/>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5" ht="23.25">
      <c r="B22" s="81"/>
      <c r="C22" s="81"/>
      <c r="D22" s="15" t="s">
        <v>8</v>
      </c>
      <c r="E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t="23.25">
      <c r="B23" s="81"/>
      <c r="C23" s="81"/>
      <c r="D23" s="15" t="s">
        <v>9</v>
      </c>
      <c r="E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1:45" ht="23.25">
      <c r="B24" s="81"/>
      <c r="C24" s="81"/>
      <c r="D24" s="15"/>
      <c r="E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ht="36.75" customHeight="1">
      <c r="B25" s="83" t="s">
        <v>69</v>
      </c>
      <c r="C25" s="83"/>
      <c r="D25" s="15" t="s">
        <v>56</v>
      </c>
      <c r="E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ht="36.75" customHeight="1">
      <c r="B26" s="81" t="s">
        <v>150</v>
      </c>
      <c r="C26" s="81"/>
      <c r="D26" s="84" t="s">
        <v>76</v>
      </c>
      <c r="E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ht="36.75" customHeight="1">
      <c r="B27" s="16" t="s">
        <v>151</v>
      </c>
      <c r="C27" s="16"/>
      <c r="D27" s="16" t="s">
        <v>52</v>
      </c>
      <c r="E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sheetData>
  <mergeCells count="32">
    <mergeCell ref="O12:Q12"/>
    <mergeCell ref="O14:O16"/>
    <mergeCell ref="A2:Q2"/>
    <mergeCell ref="A3:Q3"/>
    <mergeCell ref="A4:Q4"/>
    <mergeCell ref="A1:Q1"/>
    <mergeCell ref="A6:B6"/>
    <mergeCell ref="C6:O6"/>
    <mergeCell ref="A9:Q9"/>
    <mergeCell ref="A10:Q10"/>
    <mergeCell ref="A5:B5"/>
    <mergeCell ref="C5:O5"/>
    <mergeCell ref="A7:B7"/>
    <mergeCell ref="C7:O7"/>
    <mergeCell ref="A8:B8"/>
    <mergeCell ref="C8:O8"/>
    <mergeCell ref="A11:Q11"/>
    <mergeCell ref="B12:C12"/>
    <mergeCell ref="A13:Q13"/>
    <mergeCell ref="A14:A16"/>
    <mergeCell ref="B14:B16"/>
    <mergeCell ref="C14:C16"/>
    <mergeCell ref="D15:D16"/>
    <mergeCell ref="E14:E16"/>
    <mergeCell ref="F14:F16"/>
    <mergeCell ref="G14:G16"/>
    <mergeCell ref="H14:H16"/>
    <mergeCell ref="E12:M12"/>
    <mergeCell ref="I14:M14"/>
    <mergeCell ref="N14:N16"/>
    <mergeCell ref="P14:P16"/>
    <mergeCell ref="Q14:Q16"/>
  </mergeCells>
  <phoneticPr fontId="16" type="noConversion"/>
  <pageMargins left="0.42" right="0.33" top="0.64" bottom="0.74803149606299213"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S33"/>
  <sheetViews>
    <sheetView zoomScale="50" zoomScaleNormal="50" workbookViewId="0">
      <selection sqref="A1:Q1"/>
    </sheetView>
  </sheetViews>
  <sheetFormatPr defaultColWidth="8.85546875" defaultRowHeight="18.75"/>
  <cols>
    <col min="1" max="1" width="6.28515625" style="1" customWidth="1"/>
    <col min="2" max="2" width="52.5703125" style="12" bestFit="1" customWidth="1"/>
    <col min="3" max="3" width="52.5703125" style="12" customWidth="1"/>
    <col min="4" max="4" width="91.28515625" style="1" customWidth="1"/>
    <col min="5" max="5" width="9.7109375" style="13" customWidth="1"/>
    <col min="6" max="7" width="8.85546875" style="1" customWidth="1"/>
    <col min="8" max="8" width="27.7109375" style="12" customWidth="1"/>
    <col min="9" max="13" width="15.7109375" style="14" customWidth="1"/>
    <col min="14" max="14" width="9" style="82" bestFit="1" customWidth="1"/>
    <col min="15" max="15" width="8.85546875" style="6" customWidth="1"/>
    <col min="16" max="16" width="16.5703125" style="6" customWidth="1"/>
    <col min="17" max="17" width="17.42578125" style="6" customWidth="1"/>
    <col min="18" max="18" width="8.85546875" style="6" customWidth="1"/>
    <col min="19" max="19" width="23.85546875" style="6" bestFit="1" customWidth="1"/>
    <col min="20" max="20" width="18" style="6" bestFit="1" customWidth="1"/>
    <col min="21" max="21" width="17" style="6" bestFit="1" customWidth="1"/>
    <col min="22" max="22" width="17.140625" style="6" bestFit="1" customWidth="1"/>
    <col min="23" max="23" width="10.42578125" style="6" bestFit="1" customWidth="1"/>
    <col min="24" max="45" width="8.85546875" style="6" customWidth="1"/>
    <col min="46" max="16384" width="8.85546875" style="1"/>
  </cols>
  <sheetData>
    <row r="1" spans="1:45" ht="27" customHeight="1">
      <c r="A1" s="135" t="s">
        <v>13</v>
      </c>
      <c r="B1" s="135"/>
      <c r="C1" s="135"/>
      <c r="D1" s="135"/>
      <c r="E1" s="135"/>
      <c r="F1" s="135"/>
      <c r="G1" s="135"/>
      <c r="H1" s="135"/>
      <c r="I1" s="135"/>
      <c r="J1" s="135"/>
      <c r="K1" s="135"/>
      <c r="L1" s="135"/>
      <c r="M1" s="135"/>
      <c r="N1" s="135"/>
      <c r="O1" s="135"/>
      <c r="P1" s="135"/>
      <c r="Q1" s="135"/>
      <c r="R1" s="120"/>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135" t="s">
        <v>70</v>
      </c>
      <c r="B2" s="135"/>
      <c r="C2" s="135"/>
      <c r="D2" s="135"/>
      <c r="E2" s="135"/>
      <c r="F2" s="135"/>
      <c r="G2" s="135"/>
      <c r="H2" s="135"/>
      <c r="I2" s="135"/>
      <c r="J2" s="135"/>
      <c r="K2" s="135"/>
      <c r="L2" s="135"/>
      <c r="M2" s="135"/>
      <c r="N2" s="135"/>
      <c r="O2" s="135"/>
      <c r="P2" s="135"/>
      <c r="Q2" s="13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135" t="s">
        <v>154</v>
      </c>
      <c r="B3" s="135"/>
      <c r="C3" s="135"/>
      <c r="D3" s="135"/>
      <c r="E3" s="135"/>
      <c r="F3" s="135"/>
      <c r="G3" s="135"/>
      <c r="H3" s="135"/>
      <c r="I3" s="135"/>
      <c r="J3" s="135"/>
      <c r="K3" s="135"/>
      <c r="L3" s="135"/>
      <c r="M3" s="135"/>
      <c r="N3" s="135"/>
      <c r="O3" s="135"/>
      <c r="P3" s="135"/>
      <c r="Q3" s="13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135" t="s">
        <v>71</v>
      </c>
      <c r="B4" s="135"/>
      <c r="C4" s="135"/>
      <c r="D4" s="135"/>
      <c r="E4" s="135"/>
      <c r="F4" s="135"/>
      <c r="G4" s="135"/>
      <c r="H4" s="135"/>
      <c r="I4" s="135"/>
      <c r="J4" s="135"/>
      <c r="K4" s="135"/>
      <c r="L4" s="135"/>
      <c r="M4" s="135"/>
      <c r="N4" s="135"/>
      <c r="O4" s="135"/>
      <c r="P4" s="135"/>
      <c r="Q4" s="13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31" t="s">
        <v>59</v>
      </c>
      <c r="B5" s="131"/>
      <c r="C5" s="139" t="s">
        <v>72</v>
      </c>
      <c r="D5" s="139"/>
      <c r="E5" s="139"/>
      <c r="F5" s="139"/>
      <c r="G5" s="139"/>
      <c r="H5" s="139"/>
      <c r="I5" s="139"/>
      <c r="J5" s="139"/>
      <c r="K5" s="139"/>
      <c r="L5" s="139"/>
      <c r="M5" s="139"/>
      <c r="N5" s="139"/>
      <c r="O5" s="13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31" t="s">
        <v>60</v>
      </c>
      <c r="B6" s="131"/>
      <c r="C6" s="148" t="s">
        <v>73</v>
      </c>
      <c r="D6" s="148"/>
      <c r="E6" s="148"/>
      <c r="F6" s="148"/>
      <c r="G6" s="148"/>
      <c r="H6" s="148"/>
      <c r="I6" s="148"/>
      <c r="J6" s="148"/>
      <c r="K6" s="148"/>
      <c r="L6" s="148"/>
      <c r="M6" s="148"/>
      <c r="N6" s="148"/>
      <c r="O6" s="14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31" t="s">
        <v>61</v>
      </c>
      <c r="B7" s="131"/>
      <c r="C7" s="148" t="s">
        <v>85</v>
      </c>
      <c r="D7" s="148"/>
      <c r="E7" s="148"/>
      <c r="F7" s="148"/>
      <c r="G7" s="148"/>
      <c r="H7" s="148"/>
      <c r="I7" s="148"/>
      <c r="J7" s="148"/>
      <c r="K7" s="148"/>
      <c r="L7" s="148"/>
      <c r="M7" s="148"/>
      <c r="N7" s="148"/>
      <c r="O7" s="1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131" t="s">
        <v>62</v>
      </c>
      <c r="B8" s="131"/>
      <c r="C8" s="148" t="s">
        <v>75</v>
      </c>
      <c r="D8" s="148"/>
      <c r="E8" s="148"/>
      <c r="F8" s="148"/>
      <c r="G8" s="148"/>
      <c r="H8" s="148"/>
      <c r="I8" s="148"/>
      <c r="J8" s="148"/>
      <c r="K8" s="148"/>
      <c r="L8" s="148"/>
      <c r="M8" s="148"/>
      <c r="N8" s="148"/>
      <c r="O8" s="148"/>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147"/>
      <c r="B9" s="147"/>
      <c r="C9" s="147"/>
      <c r="D9" s="147"/>
      <c r="E9" s="147"/>
      <c r="F9" s="147"/>
      <c r="G9" s="147"/>
      <c r="H9" s="147"/>
      <c r="I9" s="147"/>
      <c r="J9" s="147"/>
      <c r="K9" s="147"/>
      <c r="L9" s="147"/>
      <c r="M9" s="147"/>
      <c r="N9" s="147"/>
      <c r="O9" s="147"/>
      <c r="P9" s="147"/>
      <c r="Q9" s="147"/>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138" t="s">
        <v>63</v>
      </c>
      <c r="B10" s="138"/>
      <c r="C10" s="138"/>
      <c r="D10" s="138"/>
      <c r="E10" s="138"/>
      <c r="F10" s="138"/>
      <c r="G10" s="138"/>
      <c r="H10" s="138"/>
      <c r="I10" s="138"/>
      <c r="J10" s="138"/>
      <c r="K10" s="138"/>
      <c r="L10" s="138"/>
      <c r="M10" s="138"/>
      <c r="N10" s="138"/>
      <c r="O10" s="138"/>
      <c r="P10" s="138"/>
      <c r="Q10" s="138"/>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138"/>
      <c r="B11" s="138"/>
      <c r="C11" s="138"/>
      <c r="D11" s="138"/>
      <c r="E11" s="138"/>
      <c r="F11" s="138"/>
      <c r="G11" s="138"/>
      <c r="H11" s="138"/>
      <c r="I11" s="138"/>
      <c r="J11" s="138"/>
      <c r="K11" s="138"/>
      <c r="L11" s="138"/>
      <c r="M11" s="138"/>
      <c r="N11" s="138"/>
      <c r="O11" s="138"/>
      <c r="P11" s="138"/>
      <c r="Q11" s="138"/>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23.25">
      <c r="A12" s="2"/>
      <c r="B12" s="139" t="s">
        <v>92</v>
      </c>
      <c r="C12" s="139"/>
      <c r="D12" s="30" t="s">
        <v>82</v>
      </c>
      <c r="E12" s="149" t="s">
        <v>81</v>
      </c>
      <c r="F12" s="149"/>
      <c r="G12" s="149"/>
      <c r="H12" s="149"/>
      <c r="I12" s="149"/>
      <c r="J12" s="149"/>
      <c r="K12" s="149"/>
      <c r="L12" s="149"/>
      <c r="M12" s="149"/>
      <c r="N12" s="2"/>
      <c r="O12" s="154" t="s">
        <v>49</v>
      </c>
      <c r="P12" s="154"/>
      <c r="Q12" s="154"/>
    </row>
    <row r="13" spans="1:45" s="4" customFormat="1" ht="10.5" customHeight="1" thickBot="1">
      <c r="A13" s="140"/>
      <c r="B13" s="140"/>
      <c r="C13" s="140"/>
      <c r="D13" s="140"/>
      <c r="E13" s="140"/>
      <c r="F13" s="140"/>
      <c r="G13" s="140"/>
      <c r="H13" s="140"/>
      <c r="I13" s="140"/>
      <c r="J13" s="140"/>
      <c r="K13" s="140"/>
      <c r="L13" s="140"/>
      <c r="M13" s="140"/>
      <c r="N13" s="140"/>
      <c r="O13" s="140"/>
      <c r="P13" s="140"/>
      <c r="Q13" s="140"/>
      <c r="S13" s="1"/>
    </row>
    <row r="14" spans="1:45" s="5" customFormat="1" ht="19.5" thickBot="1">
      <c r="A14" s="141" t="s">
        <v>86</v>
      </c>
      <c r="B14" s="141" t="s">
        <v>87</v>
      </c>
      <c r="C14" s="144" t="s">
        <v>88</v>
      </c>
      <c r="D14" s="50" t="s">
        <v>64</v>
      </c>
      <c r="E14" s="141" t="s">
        <v>89</v>
      </c>
      <c r="F14" s="141" t="s">
        <v>121</v>
      </c>
      <c r="G14" s="141" t="s">
        <v>90</v>
      </c>
      <c r="H14" s="141" t="s">
        <v>91</v>
      </c>
      <c r="I14" s="150" t="s">
        <v>122</v>
      </c>
      <c r="J14" s="150"/>
      <c r="K14" s="150"/>
      <c r="L14" s="150"/>
      <c r="M14" s="150"/>
      <c r="N14" s="151" t="s">
        <v>123</v>
      </c>
      <c r="O14" s="141" t="s">
        <v>173</v>
      </c>
      <c r="P14" s="141" t="s">
        <v>65</v>
      </c>
      <c r="Q14" s="141" t="s">
        <v>66</v>
      </c>
      <c r="S14" s="1"/>
    </row>
    <row r="15" spans="1:45" s="5" customFormat="1">
      <c r="A15" s="142"/>
      <c r="B15" s="142"/>
      <c r="C15" s="145"/>
      <c r="D15" s="145" t="s">
        <v>67</v>
      </c>
      <c r="E15" s="142"/>
      <c r="F15" s="142"/>
      <c r="G15" s="142"/>
      <c r="H15" s="142"/>
      <c r="I15" s="51" t="s">
        <v>124</v>
      </c>
      <c r="J15" s="52" t="s">
        <v>125</v>
      </c>
      <c r="K15" s="53" t="s">
        <v>126</v>
      </c>
      <c r="L15" s="54" t="s">
        <v>127</v>
      </c>
      <c r="M15" s="53" t="s">
        <v>128</v>
      </c>
      <c r="N15" s="152"/>
      <c r="O15" s="142"/>
      <c r="P15" s="142"/>
      <c r="Q15" s="142"/>
      <c r="S15" s="1"/>
    </row>
    <row r="16" spans="1:45" s="5" customFormat="1" ht="19.5" thickBot="1">
      <c r="A16" s="143"/>
      <c r="B16" s="143"/>
      <c r="C16" s="146"/>
      <c r="D16" s="146"/>
      <c r="E16" s="143"/>
      <c r="F16" s="143"/>
      <c r="G16" s="143"/>
      <c r="H16" s="143"/>
      <c r="I16" s="55" t="s">
        <v>129</v>
      </c>
      <c r="J16" s="56" t="s">
        <v>130</v>
      </c>
      <c r="K16" s="57" t="s">
        <v>131</v>
      </c>
      <c r="L16" s="58" t="s">
        <v>132</v>
      </c>
      <c r="M16" s="59" t="s">
        <v>133</v>
      </c>
      <c r="N16" s="153"/>
      <c r="O16" s="143"/>
      <c r="P16" s="143"/>
      <c r="Q16" s="143"/>
      <c r="S16" s="1"/>
    </row>
    <row r="17" spans="1:45" ht="113.25" thickBot="1">
      <c r="A17" s="60">
        <v>1</v>
      </c>
      <c r="B17" s="61" t="s">
        <v>135</v>
      </c>
      <c r="C17" s="62" t="s">
        <v>242</v>
      </c>
      <c r="D17" s="63" t="s">
        <v>243</v>
      </c>
      <c r="E17" s="64">
        <v>4</v>
      </c>
      <c r="F17" s="64">
        <v>4</v>
      </c>
      <c r="G17" s="65">
        <v>6</v>
      </c>
      <c r="H17" s="63" t="s">
        <v>402</v>
      </c>
      <c r="I17" s="105">
        <v>32</v>
      </c>
      <c r="J17" s="105">
        <v>0</v>
      </c>
      <c r="K17" s="105">
        <v>6</v>
      </c>
      <c r="L17" s="105">
        <v>1</v>
      </c>
      <c r="M17" s="105">
        <v>1</v>
      </c>
      <c r="N17" s="105">
        <f>SUM(I17:M17)</f>
        <v>40</v>
      </c>
      <c r="O17" s="122">
        <v>1</v>
      </c>
      <c r="P17" s="110">
        <v>100</v>
      </c>
      <c r="Q17" s="67"/>
      <c r="S17" s="1"/>
    </row>
    <row r="18" spans="1:45" ht="169.5" thickBot="1">
      <c r="A18" s="60">
        <v>2</v>
      </c>
      <c r="B18" s="61" t="s">
        <v>332</v>
      </c>
      <c r="C18" s="62" t="s">
        <v>333</v>
      </c>
      <c r="D18" s="63" t="s">
        <v>275</v>
      </c>
      <c r="E18" s="64">
        <v>3</v>
      </c>
      <c r="F18" s="64">
        <v>3</v>
      </c>
      <c r="G18" s="65">
        <v>6</v>
      </c>
      <c r="H18" s="68" t="s">
        <v>403</v>
      </c>
      <c r="I18" s="105">
        <v>21</v>
      </c>
      <c r="J18" s="105">
        <v>0</v>
      </c>
      <c r="K18" s="105">
        <v>6</v>
      </c>
      <c r="L18" s="105">
        <v>2</v>
      </c>
      <c r="M18" s="105">
        <v>2</v>
      </c>
      <c r="N18" s="105">
        <v>31</v>
      </c>
      <c r="O18" s="122">
        <v>2</v>
      </c>
      <c r="P18" s="110">
        <f>N18*100/40</f>
        <v>77.5</v>
      </c>
      <c r="Q18" s="67"/>
    </row>
    <row r="19" spans="1:45" ht="45.75" customHeight="1" thickBot="1">
      <c r="A19" s="60">
        <v>3</v>
      </c>
      <c r="B19" s="61" t="s">
        <v>246</v>
      </c>
      <c r="C19" s="62" t="s">
        <v>145</v>
      </c>
      <c r="D19" s="63" t="s">
        <v>244</v>
      </c>
      <c r="E19" s="64">
        <v>3</v>
      </c>
      <c r="F19" s="64">
        <v>3</v>
      </c>
      <c r="G19" s="65">
        <v>3</v>
      </c>
      <c r="H19" s="68" t="s">
        <v>404</v>
      </c>
      <c r="I19" s="105">
        <v>20</v>
      </c>
      <c r="J19" s="105">
        <v>0</v>
      </c>
      <c r="K19" s="105">
        <v>6</v>
      </c>
      <c r="L19" s="105">
        <v>1</v>
      </c>
      <c r="M19" s="105">
        <v>2.5</v>
      </c>
      <c r="N19" s="105">
        <v>29.5</v>
      </c>
      <c r="O19" s="122">
        <v>3</v>
      </c>
      <c r="P19" s="110">
        <f t="shared" ref="P19:P25" si="0">N19*100/40</f>
        <v>73.75</v>
      </c>
      <c r="Q19" s="67"/>
    </row>
    <row r="20" spans="1:45" ht="48" customHeight="1" thickBot="1">
      <c r="A20" s="60">
        <v>4</v>
      </c>
      <c r="B20" s="61" t="s">
        <v>245</v>
      </c>
      <c r="C20" s="62" t="s">
        <v>141</v>
      </c>
      <c r="D20" s="63" t="s">
        <v>244</v>
      </c>
      <c r="E20" s="64">
        <v>3</v>
      </c>
      <c r="F20" s="64">
        <v>3</v>
      </c>
      <c r="G20" s="65">
        <v>3</v>
      </c>
      <c r="H20" s="63" t="s">
        <v>405</v>
      </c>
      <c r="I20" s="105">
        <v>20</v>
      </c>
      <c r="J20" s="105">
        <v>0</v>
      </c>
      <c r="K20" s="105">
        <v>6</v>
      </c>
      <c r="L20" s="105">
        <v>1</v>
      </c>
      <c r="M20" s="105">
        <v>2</v>
      </c>
      <c r="N20" s="105">
        <v>29</v>
      </c>
      <c r="O20" s="108">
        <v>4</v>
      </c>
      <c r="P20" s="110">
        <f t="shared" si="0"/>
        <v>72.5</v>
      </c>
      <c r="Q20" s="67"/>
    </row>
    <row r="21" spans="1:45" ht="53.25" customHeight="1" thickBot="1">
      <c r="A21" s="60">
        <v>5</v>
      </c>
      <c r="B21" s="61" t="s">
        <v>139</v>
      </c>
      <c r="C21" s="62" t="s">
        <v>140</v>
      </c>
      <c r="D21" s="63" t="s">
        <v>244</v>
      </c>
      <c r="E21" s="64">
        <v>3</v>
      </c>
      <c r="F21" s="64">
        <v>3</v>
      </c>
      <c r="G21" s="65">
        <v>3</v>
      </c>
      <c r="H21" s="63" t="s">
        <v>406</v>
      </c>
      <c r="I21" s="105">
        <v>20</v>
      </c>
      <c r="J21" s="105">
        <v>0</v>
      </c>
      <c r="K21" s="105">
        <v>5</v>
      </c>
      <c r="L21" s="105">
        <v>1</v>
      </c>
      <c r="M21" s="105">
        <v>2</v>
      </c>
      <c r="N21" s="105">
        <v>28</v>
      </c>
      <c r="O21" s="108">
        <v>5</v>
      </c>
      <c r="P21" s="110">
        <f t="shared" si="0"/>
        <v>70</v>
      </c>
      <c r="Q21" s="67"/>
    </row>
    <row r="22" spans="1:45" ht="63" customHeight="1" thickBot="1">
      <c r="A22" s="60">
        <v>6</v>
      </c>
      <c r="B22" s="61" t="s">
        <v>327</v>
      </c>
      <c r="C22" s="62" t="s">
        <v>328</v>
      </c>
      <c r="D22" s="63" t="s">
        <v>326</v>
      </c>
      <c r="E22" s="64">
        <v>3</v>
      </c>
      <c r="F22" s="64">
        <v>3</v>
      </c>
      <c r="G22" s="65">
        <v>2</v>
      </c>
      <c r="H22" s="63" t="s">
        <v>407</v>
      </c>
      <c r="I22" s="105">
        <v>20</v>
      </c>
      <c r="J22" s="105">
        <v>0</v>
      </c>
      <c r="K22" s="105">
        <v>5</v>
      </c>
      <c r="L22" s="105">
        <v>1</v>
      </c>
      <c r="M22" s="105">
        <v>2</v>
      </c>
      <c r="N22" s="105">
        <v>28</v>
      </c>
      <c r="O22" s="108">
        <v>6</v>
      </c>
      <c r="P22" s="110">
        <f t="shared" si="0"/>
        <v>70</v>
      </c>
      <c r="Q22" s="67"/>
    </row>
    <row r="23" spans="1:45" ht="63" customHeight="1" thickBot="1">
      <c r="A23" s="60">
        <v>7</v>
      </c>
      <c r="B23" s="61" t="s">
        <v>348</v>
      </c>
      <c r="C23" s="62" t="s">
        <v>325</v>
      </c>
      <c r="D23" s="63" t="s">
        <v>326</v>
      </c>
      <c r="E23" s="64">
        <v>3</v>
      </c>
      <c r="F23" s="64">
        <v>3</v>
      </c>
      <c r="G23" s="65">
        <v>2</v>
      </c>
      <c r="H23" s="63" t="s">
        <v>408</v>
      </c>
      <c r="I23" s="105">
        <v>18</v>
      </c>
      <c r="J23" s="105">
        <v>0</v>
      </c>
      <c r="K23" s="105">
        <v>3</v>
      </c>
      <c r="L23" s="105">
        <v>1</v>
      </c>
      <c r="M23" s="105">
        <v>2</v>
      </c>
      <c r="N23" s="105">
        <v>24</v>
      </c>
      <c r="O23" s="108">
        <v>7</v>
      </c>
      <c r="P23" s="110">
        <f t="shared" si="0"/>
        <v>60</v>
      </c>
      <c r="Q23" s="67"/>
    </row>
    <row r="24" spans="1:45" ht="57" thickBot="1">
      <c r="A24" s="60">
        <v>8</v>
      </c>
      <c r="B24" s="61" t="s">
        <v>323</v>
      </c>
      <c r="C24" s="62" t="s">
        <v>324</v>
      </c>
      <c r="D24" s="63" t="s">
        <v>244</v>
      </c>
      <c r="E24" s="64">
        <v>3</v>
      </c>
      <c r="F24" s="64">
        <v>3</v>
      </c>
      <c r="G24" s="65">
        <v>3</v>
      </c>
      <c r="H24" s="68" t="s">
        <v>409</v>
      </c>
      <c r="I24" s="105">
        <v>18</v>
      </c>
      <c r="J24" s="105">
        <v>0</v>
      </c>
      <c r="K24" s="105">
        <v>3</v>
      </c>
      <c r="L24" s="105">
        <v>1</v>
      </c>
      <c r="M24" s="105">
        <v>1</v>
      </c>
      <c r="N24" s="105">
        <v>23</v>
      </c>
      <c r="O24" s="108">
        <v>8</v>
      </c>
      <c r="P24" s="110">
        <f t="shared" si="0"/>
        <v>57.5</v>
      </c>
      <c r="Q24" s="67"/>
    </row>
    <row r="25" spans="1:45" ht="57" thickBot="1">
      <c r="A25" s="74">
        <v>9</v>
      </c>
      <c r="B25" s="61" t="s">
        <v>329</v>
      </c>
      <c r="C25" s="73" t="s">
        <v>330</v>
      </c>
      <c r="D25" s="76" t="s">
        <v>331</v>
      </c>
      <c r="E25" s="85">
        <v>3</v>
      </c>
      <c r="F25" s="85">
        <v>3</v>
      </c>
      <c r="G25" s="75">
        <v>2</v>
      </c>
      <c r="H25" s="76" t="s">
        <v>410</v>
      </c>
      <c r="I25" s="106">
        <v>0</v>
      </c>
      <c r="J25" s="106">
        <v>0</v>
      </c>
      <c r="K25" s="106">
        <v>0</v>
      </c>
      <c r="L25" s="106">
        <v>0</v>
      </c>
      <c r="M25" s="106">
        <v>0</v>
      </c>
      <c r="N25" s="106">
        <v>0</v>
      </c>
      <c r="O25" s="109">
        <v>9</v>
      </c>
      <c r="P25" s="111">
        <f t="shared" si="0"/>
        <v>0</v>
      </c>
      <c r="Q25" s="86"/>
    </row>
    <row r="26" spans="1:45" ht="22.5">
      <c r="A26" s="7"/>
      <c r="B26" s="8"/>
      <c r="C26" s="8"/>
      <c r="D26" s="78"/>
      <c r="E26" s="9"/>
      <c r="F26" s="10"/>
      <c r="G26" s="11">
        <v>30</v>
      </c>
      <c r="H26" s="8"/>
      <c r="I26" s="79"/>
      <c r="J26" s="79"/>
      <c r="K26" s="79"/>
      <c r="L26" s="79"/>
      <c r="M26" s="79"/>
      <c r="N26" s="79"/>
      <c r="O26" s="80"/>
      <c r="P26" s="80"/>
      <c r="Q26" s="80"/>
    </row>
    <row r="27" spans="1:45" ht="23.25">
      <c r="B27" s="81" t="s">
        <v>68</v>
      </c>
      <c r="C27" s="81"/>
      <c r="D27" s="16" t="s">
        <v>10</v>
      </c>
      <c r="E27" s="1"/>
      <c r="G27" s="6"/>
      <c r="I27" s="79"/>
      <c r="J27" s="79"/>
      <c r="K27" s="79"/>
      <c r="L27" s="79"/>
      <c r="M27" s="79"/>
      <c r="N27" s="79"/>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23.25">
      <c r="B28" s="81"/>
      <c r="C28" s="81"/>
      <c r="D28" s="15" t="s">
        <v>11</v>
      </c>
      <c r="E28" s="1"/>
      <c r="I28" s="79"/>
      <c r="J28" s="79"/>
      <c r="K28" s="79"/>
      <c r="L28" s="79"/>
      <c r="M28" s="79"/>
      <c r="N28" s="79"/>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23.25">
      <c r="B29" s="81"/>
      <c r="C29" s="81"/>
      <c r="D29" s="88" t="s">
        <v>12</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23.25">
      <c r="B30" s="81"/>
      <c r="C30" s="81"/>
      <c r="D30" s="15"/>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42" customHeight="1">
      <c r="B31" s="83" t="s">
        <v>69</v>
      </c>
      <c r="C31" s="83"/>
      <c r="D31" s="88" t="s">
        <v>276</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42" customHeight="1">
      <c r="B32" s="81" t="s">
        <v>150</v>
      </c>
      <c r="C32" s="81"/>
      <c r="D32" s="84" t="s">
        <v>76</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42" customHeight="1">
      <c r="B33" s="16" t="s">
        <v>151</v>
      </c>
      <c r="C33" s="16"/>
      <c r="D33" s="16" t="s">
        <v>52</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sheetData>
  <mergeCells count="32">
    <mergeCell ref="G14:G16"/>
    <mergeCell ref="C14:C16"/>
    <mergeCell ref="E14:E16"/>
    <mergeCell ref="F14:F16"/>
    <mergeCell ref="D15:D16"/>
    <mergeCell ref="E12:M12"/>
    <mergeCell ref="O12:Q12"/>
    <mergeCell ref="A2:Q2"/>
    <mergeCell ref="A3:Q3"/>
    <mergeCell ref="A4:Q4"/>
    <mergeCell ref="A5:B5"/>
    <mergeCell ref="C5:O5"/>
    <mergeCell ref="A7:B7"/>
    <mergeCell ref="C7:O7"/>
    <mergeCell ref="A8:B8"/>
    <mergeCell ref="C8:O8"/>
    <mergeCell ref="A1:Q1"/>
    <mergeCell ref="A11:Q11"/>
    <mergeCell ref="H14:H16"/>
    <mergeCell ref="O14:O16"/>
    <mergeCell ref="P14:P16"/>
    <mergeCell ref="Q14:Q16"/>
    <mergeCell ref="B12:C12"/>
    <mergeCell ref="A6:B6"/>
    <mergeCell ref="C6:O6"/>
    <mergeCell ref="A13:Q13"/>
    <mergeCell ref="A14:A16"/>
    <mergeCell ref="I14:M14"/>
    <mergeCell ref="N14:N16"/>
    <mergeCell ref="A9:Q9"/>
    <mergeCell ref="A10:Q10"/>
    <mergeCell ref="B14:B16"/>
  </mergeCells>
  <phoneticPr fontId="16" type="noConversion"/>
  <pageMargins left="0.25" right="0.36" top="0.74803149606299213" bottom="0.74803149606299213" header="0.31496062992125984" footer="0.31496062992125984"/>
  <pageSetup paperSize="9" scale="36"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P41"/>
  <sheetViews>
    <sheetView zoomScale="50" zoomScaleNormal="50" workbookViewId="0">
      <selection sqref="A1:Q1"/>
    </sheetView>
  </sheetViews>
  <sheetFormatPr defaultColWidth="52.5703125" defaultRowHeight="18.75"/>
  <cols>
    <col min="1" max="1" width="6.28515625" style="1" customWidth="1"/>
    <col min="2" max="2" width="52.5703125" style="12" bestFit="1" customWidth="1"/>
    <col min="3" max="3" width="58" style="12" customWidth="1"/>
    <col min="4" max="4" width="90.5703125" style="12" customWidth="1"/>
    <col min="5" max="5" width="9" style="12" customWidth="1"/>
    <col min="6" max="6" width="9.7109375" style="13" customWidth="1"/>
    <col min="7" max="7" width="14.42578125" style="1" customWidth="1"/>
    <col min="8" max="8" width="27.7109375" style="12" customWidth="1"/>
    <col min="9" max="13" width="15.7109375" style="14" customWidth="1"/>
    <col min="14" max="14" width="12.140625" style="14" customWidth="1"/>
    <col min="15" max="15" width="10.42578125" style="14" customWidth="1"/>
    <col min="16" max="16" width="22" style="6" customWidth="1"/>
    <col min="17" max="17" width="17.42578125" style="6" customWidth="1"/>
    <col min="18" max="18" width="17" style="6" bestFit="1" customWidth="1"/>
    <col min="19" max="19" width="17.140625" style="6" bestFit="1" customWidth="1"/>
    <col min="20" max="20" width="10.42578125" style="6" bestFit="1" customWidth="1"/>
    <col min="21" max="42" width="8.85546875" style="6" customWidth="1"/>
    <col min="43" max="253" width="8.85546875" style="1" customWidth="1"/>
    <col min="254" max="254" width="6.28515625" style="1" customWidth="1"/>
    <col min="255" max="255" width="52.5703125" style="1" bestFit="1" customWidth="1"/>
    <col min="256" max="16384" width="52.5703125" style="1"/>
  </cols>
  <sheetData>
    <row r="1" spans="1:42" ht="27" customHeight="1">
      <c r="A1" s="135" t="s">
        <v>13</v>
      </c>
      <c r="B1" s="135"/>
      <c r="C1" s="135"/>
      <c r="D1" s="135"/>
      <c r="E1" s="135"/>
      <c r="F1" s="135"/>
      <c r="G1" s="135"/>
      <c r="H1" s="135"/>
      <c r="I1" s="135"/>
      <c r="J1" s="135"/>
      <c r="K1" s="135"/>
      <c r="L1" s="135"/>
      <c r="M1" s="135"/>
      <c r="N1" s="135"/>
      <c r="O1" s="135"/>
      <c r="P1" s="135"/>
      <c r="Q1" s="135"/>
      <c r="R1" s="1"/>
      <c r="S1" s="1"/>
      <c r="T1" s="1"/>
      <c r="U1" s="1"/>
      <c r="V1" s="1"/>
      <c r="W1" s="1"/>
      <c r="X1" s="1"/>
      <c r="Y1" s="1"/>
      <c r="Z1" s="1"/>
      <c r="AA1" s="1"/>
      <c r="AB1" s="1"/>
      <c r="AC1" s="1"/>
      <c r="AD1" s="1"/>
      <c r="AE1" s="1"/>
      <c r="AF1" s="1"/>
      <c r="AG1" s="1"/>
      <c r="AH1" s="1"/>
      <c r="AI1" s="1"/>
      <c r="AJ1" s="1"/>
      <c r="AK1" s="1"/>
      <c r="AL1" s="1"/>
      <c r="AM1" s="1"/>
      <c r="AN1" s="1"/>
      <c r="AO1" s="1"/>
      <c r="AP1" s="1"/>
    </row>
    <row r="2" spans="1:42" ht="21.75" customHeight="1">
      <c r="A2" s="135" t="s">
        <v>70</v>
      </c>
      <c r="B2" s="135"/>
      <c r="C2" s="135"/>
      <c r="D2" s="135"/>
      <c r="E2" s="135"/>
      <c r="F2" s="135"/>
      <c r="G2" s="135"/>
      <c r="H2" s="135"/>
      <c r="I2" s="135"/>
      <c r="J2" s="135"/>
      <c r="K2" s="135"/>
      <c r="L2" s="135"/>
      <c r="M2" s="135"/>
      <c r="N2" s="135"/>
      <c r="O2" s="135"/>
      <c r="P2" s="135"/>
      <c r="Q2" s="135"/>
      <c r="R2" s="1"/>
      <c r="S2" s="1"/>
      <c r="T2" s="1"/>
      <c r="U2" s="1"/>
      <c r="V2" s="1"/>
      <c r="W2" s="1"/>
      <c r="X2" s="1"/>
      <c r="Y2" s="1"/>
      <c r="Z2" s="1"/>
      <c r="AA2" s="1"/>
      <c r="AB2" s="1"/>
      <c r="AC2" s="1"/>
      <c r="AD2" s="1"/>
      <c r="AE2" s="1"/>
      <c r="AF2" s="1"/>
      <c r="AG2" s="1"/>
      <c r="AH2" s="1"/>
      <c r="AI2" s="1"/>
      <c r="AJ2" s="1"/>
      <c r="AK2" s="1"/>
      <c r="AL2" s="1"/>
      <c r="AM2" s="1"/>
      <c r="AN2" s="1"/>
      <c r="AO2" s="1"/>
      <c r="AP2" s="1"/>
    </row>
    <row r="3" spans="1:42" ht="25.5" customHeight="1">
      <c r="A3" s="135" t="s">
        <v>154</v>
      </c>
      <c r="B3" s="135"/>
      <c r="C3" s="135"/>
      <c r="D3" s="135"/>
      <c r="E3" s="135"/>
      <c r="F3" s="135"/>
      <c r="G3" s="135"/>
      <c r="H3" s="135"/>
      <c r="I3" s="135"/>
      <c r="J3" s="135"/>
      <c r="K3" s="135"/>
      <c r="L3" s="135"/>
      <c r="M3" s="135"/>
      <c r="N3" s="135"/>
      <c r="O3" s="135"/>
      <c r="P3" s="135"/>
      <c r="Q3" s="135"/>
      <c r="R3" s="1"/>
      <c r="S3" s="1"/>
      <c r="T3" s="1"/>
      <c r="U3" s="1"/>
      <c r="V3" s="1"/>
      <c r="W3" s="1"/>
      <c r="X3" s="1"/>
      <c r="Y3" s="1"/>
      <c r="Z3" s="1"/>
      <c r="AA3" s="1"/>
      <c r="AB3" s="1"/>
      <c r="AC3" s="1"/>
      <c r="AD3" s="1"/>
      <c r="AE3" s="1"/>
      <c r="AF3" s="1"/>
      <c r="AG3" s="1"/>
      <c r="AH3" s="1"/>
      <c r="AI3" s="1"/>
      <c r="AJ3" s="1"/>
      <c r="AK3" s="1"/>
      <c r="AL3" s="1"/>
      <c r="AM3" s="1"/>
      <c r="AN3" s="1"/>
      <c r="AO3" s="1"/>
      <c r="AP3" s="1"/>
    </row>
    <row r="4" spans="1:42" ht="27" customHeight="1">
      <c r="A4" s="135" t="s">
        <v>71</v>
      </c>
      <c r="B4" s="135"/>
      <c r="C4" s="135"/>
      <c r="D4" s="135"/>
      <c r="E4" s="135"/>
      <c r="F4" s="135"/>
      <c r="G4" s="135"/>
      <c r="H4" s="135"/>
      <c r="I4" s="135"/>
      <c r="J4" s="135"/>
      <c r="K4" s="135"/>
      <c r="L4" s="135"/>
      <c r="M4" s="135"/>
      <c r="N4" s="135"/>
      <c r="O4" s="135"/>
      <c r="P4" s="135"/>
      <c r="Q4" s="135"/>
      <c r="R4" s="1"/>
      <c r="S4" s="1"/>
      <c r="T4" s="1"/>
      <c r="U4" s="1"/>
      <c r="V4" s="1"/>
      <c r="W4" s="1"/>
      <c r="X4" s="1"/>
      <c r="Y4" s="1"/>
      <c r="Z4" s="1"/>
      <c r="AA4" s="1"/>
      <c r="AB4" s="1"/>
      <c r="AC4" s="1"/>
      <c r="AD4" s="1"/>
      <c r="AE4" s="1"/>
      <c r="AF4" s="1"/>
      <c r="AG4" s="1"/>
      <c r="AH4" s="1"/>
      <c r="AI4" s="1"/>
      <c r="AJ4" s="1"/>
      <c r="AK4" s="1"/>
      <c r="AL4" s="1"/>
      <c r="AM4" s="1"/>
      <c r="AN4" s="1"/>
      <c r="AO4" s="1"/>
      <c r="AP4" s="1"/>
    </row>
    <row r="5" spans="1:42" ht="24" customHeight="1">
      <c r="A5" s="131" t="s">
        <v>59</v>
      </c>
      <c r="B5" s="131"/>
      <c r="C5" s="139" t="s">
        <v>72</v>
      </c>
      <c r="D5" s="139"/>
      <c r="E5" s="139"/>
      <c r="F5" s="139"/>
      <c r="G5" s="139"/>
      <c r="H5" s="139"/>
      <c r="I5" s="139"/>
      <c r="J5" s="139"/>
      <c r="K5" s="139"/>
      <c r="L5" s="139"/>
      <c r="M5" s="139"/>
      <c r="N5" s="139"/>
      <c r="O5" s="139"/>
      <c r="P5" s="139"/>
      <c r="Q5" s="1"/>
      <c r="R5" s="1"/>
      <c r="S5" s="1"/>
      <c r="T5" s="1"/>
      <c r="U5" s="1"/>
      <c r="V5" s="1"/>
      <c r="W5" s="1"/>
      <c r="X5" s="1"/>
      <c r="Y5" s="1"/>
      <c r="Z5" s="1"/>
      <c r="AA5" s="1"/>
      <c r="AB5" s="1"/>
      <c r="AC5" s="1"/>
      <c r="AD5" s="1"/>
      <c r="AE5" s="1"/>
      <c r="AF5" s="1"/>
      <c r="AG5" s="1"/>
      <c r="AH5" s="1"/>
      <c r="AI5" s="1"/>
      <c r="AJ5" s="1"/>
      <c r="AK5" s="1"/>
      <c r="AL5" s="1"/>
      <c r="AM5" s="1"/>
      <c r="AN5" s="1"/>
      <c r="AO5" s="1"/>
      <c r="AP5" s="1"/>
    </row>
    <row r="6" spans="1:42" ht="23.25">
      <c r="A6" s="131" t="s">
        <v>60</v>
      </c>
      <c r="B6" s="131"/>
      <c r="C6" s="148" t="s">
        <v>73</v>
      </c>
      <c r="D6" s="148"/>
      <c r="E6" s="148"/>
      <c r="F6" s="148"/>
      <c r="G6" s="148"/>
      <c r="H6" s="148"/>
      <c r="I6" s="148"/>
      <c r="J6" s="148"/>
      <c r="K6" s="148"/>
      <c r="L6" s="148"/>
      <c r="M6" s="148"/>
      <c r="N6" s="148"/>
      <c r="O6" s="148"/>
      <c r="P6" s="148"/>
      <c r="Q6" s="1"/>
      <c r="R6" s="1"/>
      <c r="S6" s="1"/>
      <c r="T6" s="1"/>
      <c r="U6" s="1"/>
      <c r="V6" s="1"/>
      <c r="W6" s="1"/>
      <c r="X6" s="1"/>
      <c r="Y6" s="1"/>
      <c r="Z6" s="1"/>
      <c r="AA6" s="1"/>
      <c r="AB6" s="1"/>
      <c r="AC6" s="1"/>
      <c r="AD6" s="1"/>
      <c r="AE6" s="1"/>
      <c r="AF6" s="1"/>
      <c r="AG6" s="1"/>
      <c r="AH6" s="1"/>
      <c r="AI6" s="1"/>
      <c r="AJ6" s="1"/>
      <c r="AK6" s="1"/>
      <c r="AL6" s="1"/>
      <c r="AM6" s="1"/>
      <c r="AN6" s="1"/>
      <c r="AO6" s="1"/>
      <c r="AP6" s="1"/>
    </row>
    <row r="7" spans="1:42" ht="23.25">
      <c r="A7" s="131" t="s">
        <v>61</v>
      </c>
      <c r="B7" s="131"/>
      <c r="C7" s="148" t="s">
        <v>14</v>
      </c>
      <c r="D7" s="148"/>
      <c r="E7" s="148"/>
      <c r="F7" s="148"/>
      <c r="G7" s="148"/>
      <c r="H7" s="148"/>
      <c r="I7" s="148"/>
      <c r="J7" s="148"/>
      <c r="K7" s="148"/>
      <c r="L7" s="148"/>
      <c r="M7" s="148"/>
      <c r="N7" s="148"/>
      <c r="O7" s="148"/>
      <c r="P7" s="148"/>
      <c r="Q7" s="1"/>
      <c r="R7" s="1"/>
      <c r="S7" s="1"/>
      <c r="T7" s="1"/>
      <c r="U7" s="1"/>
      <c r="V7" s="1"/>
      <c r="W7" s="1"/>
      <c r="X7" s="1"/>
      <c r="Y7" s="1"/>
      <c r="Z7" s="1"/>
      <c r="AA7" s="1"/>
      <c r="AB7" s="1"/>
      <c r="AC7" s="1"/>
      <c r="AD7" s="1"/>
      <c r="AE7" s="1"/>
      <c r="AF7" s="1"/>
      <c r="AG7" s="1"/>
      <c r="AH7" s="1"/>
      <c r="AI7" s="1"/>
      <c r="AJ7" s="1"/>
      <c r="AK7" s="1"/>
      <c r="AL7" s="1"/>
      <c r="AM7" s="1"/>
      <c r="AN7" s="1"/>
      <c r="AO7" s="1"/>
      <c r="AP7" s="1"/>
    </row>
    <row r="8" spans="1:42" ht="23.25">
      <c r="A8" s="131" t="s">
        <v>62</v>
      </c>
      <c r="B8" s="131"/>
      <c r="C8" s="148" t="s">
        <v>75</v>
      </c>
      <c r="D8" s="148"/>
      <c r="E8" s="148"/>
      <c r="F8" s="148"/>
      <c r="G8" s="148"/>
      <c r="H8" s="148"/>
      <c r="I8" s="148"/>
      <c r="J8" s="148"/>
      <c r="K8" s="148"/>
      <c r="L8" s="148"/>
      <c r="M8" s="148"/>
      <c r="N8" s="148"/>
      <c r="O8" s="148"/>
      <c r="P8" s="148"/>
      <c r="Q8" s="1"/>
      <c r="R8" s="1"/>
      <c r="S8" s="1"/>
      <c r="T8" s="1"/>
      <c r="U8" s="1"/>
      <c r="V8" s="1"/>
      <c r="W8" s="1"/>
      <c r="X8" s="1"/>
      <c r="Y8" s="1"/>
      <c r="Z8" s="1"/>
      <c r="AA8" s="1"/>
      <c r="AB8" s="1"/>
      <c r="AC8" s="1"/>
      <c r="AD8" s="1"/>
      <c r="AE8" s="1"/>
      <c r="AF8" s="1"/>
      <c r="AG8" s="1"/>
      <c r="AH8" s="1"/>
      <c r="AI8" s="1"/>
      <c r="AJ8" s="1"/>
      <c r="AK8" s="1"/>
      <c r="AL8" s="1"/>
      <c r="AM8" s="1"/>
      <c r="AN8" s="1"/>
      <c r="AO8" s="1"/>
      <c r="AP8" s="1"/>
    </row>
    <row r="9" spans="1:42" ht="6.75" customHeight="1">
      <c r="A9" s="147"/>
      <c r="B9" s="147"/>
      <c r="C9" s="147"/>
      <c r="D9" s="147"/>
      <c r="E9" s="147"/>
      <c r="F9" s="147"/>
      <c r="G9" s="147"/>
      <c r="H9" s="147"/>
      <c r="I9" s="147"/>
      <c r="J9" s="147"/>
      <c r="K9" s="147"/>
      <c r="L9" s="147"/>
      <c r="M9" s="147"/>
      <c r="N9" s="147"/>
      <c r="O9" s="147"/>
      <c r="P9" s="147"/>
      <c r="Q9" s="147"/>
      <c r="R9" s="1"/>
      <c r="S9" s="1"/>
      <c r="T9" s="1"/>
      <c r="U9" s="1"/>
      <c r="V9" s="1"/>
      <c r="W9" s="1"/>
      <c r="X9" s="1"/>
      <c r="Y9" s="1"/>
      <c r="Z9" s="1"/>
      <c r="AA9" s="1"/>
      <c r="AB9" s="1"/>
      <c r="AC9" s="1"/>
      <c r="AD9" s="1"/>
      <c r="AE9" s="1"/>
      <c r="AF9" s="1"/>
      <c r="AG9" s="1"/>
      <c r="AH9" s="1"/>
      <c r="AI9" s="1"/>
      <c r="AJ9" s="1"/>
      <c r="AK9" s="1"/>
      <c r="AL9" s="1"/>
      <c r="AM9" s="1"/>
      <c r="AN9" s="1"/>
      <c r="AO9" s="1"/>
      <c r="AP9" s="1"/>
    </row>
    <row r="10" spans="1:42" ht="36.75" customHeight="1">
      <c r="A10" s="138" t="s">
        <v>63</v>
      </c>
      <c r="B10" s="138"/>
      <c r="C10" s="138"/>
      <c r="D10" s="138"/>
      <c r="E10" s="138"/>
      <c r="F10" s="138"/>
      <c r="G10" s="138"/>
      <c r="H10" s="138"/>
      <c r="I10" s="138"/>
      <c r="J10" s="138"/>
      <c r="K10" s="138"/>
      <c r="L10" s="138"/>
      <c r="M10" s="138"/>
      <c r="N10" s="138"/>
      <c r="O10" s="138"/>
      <c r="P10" s="138"/>
      <c r="Q10" s="138"/>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8.25" customHeight="1">
      <c r="A11" s="138"/>
      <c r="B11" s="138"/>
      <c r="C11" s="138"/>
      <c r="D11" s="138"/>
      <c r="E11" s="138"/>
      <c r="F11" s="138"/>
      <c r="G11" s="138"/>
      <c r="H11" s="138"/>
      <c r="I11" s="138"/>
      <c r="J11" s="138"/>
      <c r="K11" s="138"/>
      <c r="L11" s="138"/>
      <c r="M11" s="138"/>
      <c r="N11" s="138"/>
      <c r="O11" s="138"/>
      <c r="P11" s="138"/>
      <c r="Q11" s="138"/>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3" customFormat="1" ht="27" customHeight="1">
      <c r="A12" s="2"/>
      <c r="B12" s="139" t="s">
        <v>92</v>
      </c>
      <c r="C12" s="139"/>
      <c r="D12" s="30" t="s">
        <v>42</v>
      </c>
      <c r="E12" s="149" t="s">
        <v>77</v>
      </c>
      <c r="F12" s="149"/>
      <c r="G12" s="149"/>
      <c r="H12" s="149"/>
      <c r="I12" s="149"/>
      <c r="J12" s="149"/>
      <c r="K12" s="149"/>
      <c r="L12" s="149"/>
      <c r="M12" s="149"/>
      <c r="N12" s="2"/>
      <c r="O12" s="2"/>
      <c r="P12" s="154" t="s">
        <v>49</v>
      </c>
      <c r="Q12" s="154"/>
    </row>
    <row r="13" spans="1:42" s="5" customFormat="1" ht="19.5" customHeight="1">
      <c r="A13" s="155" t="s">
        <v>86</v>
      </c>
      <c r="B13" s="155" t="s">
        <v>87</v>
      </c>
      <c r="C13" s="160" t="s">
        <v>88</v>
      </c>
      <c r="D13" s="155" t="s">
        <v>183</v>
      </c>
      <c r="E13" s="155" t="s">
        <v>89</v>
      </c>
      <c r="F13" s="155" t="s">
        <v>121</v>
      </c>
      <c r="G13" s="155" t="s">
        <v>90</v>
      </c>
      <c r="H13" s="155" t="s">
        <v>91</v>
      </c>
      <c r="I13" s="158" t="s">
        <v>122</v>
      </c>
      <c r="J13" s="158"/>
      <c r="K13" s="158"/>
      <c r="L13" s="158"/>
      <c r="M13" s="158"/>
      <c r="N13" s="159" t="s">
        <v>123</v>
      </c>
      <c r="O13" s="156" t="s">
        <v>173</v>
      </c>
      <c r="P13" s="155" t="s">
        <v>65</v>
      </c>
      <c r="Q13" s="155" t="s">
        <v>66</v>
      </c>
    </row>
    <row r="14" spans="1:42" s="5" customFormat="1" ht="18.75" customHeight="1">
      <c r="A14" s="155"/>
      <c r="B14" s="155"/>
      <c r="C14" s="160"/>
      <c r="D14" s="155"/>
      <c r="E14" s="155"/>
      <c r="F14" s="155"/>
      <c r="G14" s="155"/>
      <c r="H14" s="155"/>
      <c r="I14" s="22" t="s">
        <v>124</v>
      </c>
      <c r="J14" s="22" t="s">
        <v>125</v>
      </c>
      <c r="K14" s="22" t="s">
        <v>126</v>
      </c>
      <c r="L14" s="22" t="s">
        <v>127</v>
      </c>
      <c r="M14" s="22" t="s">
        <v>128</v>
      </c>
      <c r="N14" s="159"/>
      <c r="O14" s="157"/>
      <c r="P14" s="155"/>
      <c r="Q14" s="155"/>
    </row>
    <row r="15" spans="1:42" s="5" customFormat="1">
      <c r="A15" s="155"/>
      <c r="B15" s="155"/>
      <c r="C15" s="160"/>
      <c r="D15" s="155"/>
      <c r="E15" s="155"/>
      <c r="F15" s="155"/>
      <c r="G15" s="155"/>
      <c r="H15" s="155"/>
      <c r="I15" s="23" t="s">
        <v>129</v>
      </c>
      <c r="J15" s="22" t="s">
        <v>130</v>
      </c>
      <c r="K15" s="22" t="s">
        <v>131</v>
      </c>
      <c r="L15" s="22" t="s">
        <v>132</v>
      </c>
      <c r="M15" s="23" t="s">
        <v>133</v>
      </c>
      <c r="N15" s="159"/>
      <c r="O15" s="157"/>
      <c r="P15" s="155"/>
      <c r="Q15" s="155"/>
    </row>
    <row r="16" spans="1:42" ht="162.75" customHeight="1">
      <c r="A16" s="17">
        <v>1</v>
      </c>
      <c r="B16" s="24" t="s">
        <v>311</v>
      </c>
      <c r="C16" s="25" t="s">
        <v>312</v>
      </c>
      <c r="D16" s="25" t="s">
        <v>15</v>
      </c>
      <c r="E16" s="17">
        <v>5</v>
      </c>
      <c r="F16" s="17">
        <v>5</v>
      </c>
      <c r="G16" s="27">
        <v>12</v>
      </c>
      <c r="H16" s="28" t="s">
        <v>411</v>
      </c>
      <c r="I16" s="107">
        <v>79.25</v>
      </c>
      <c r="J16" s="107">
        <v>14</v>
      </c>
      <c r="K16" s="107">
        <v>9</v>
      </c>
      <c r="L16" s="107">
        <v>11</v>
      </c>
      <c r="M16" s="107">
        <v>5.25</v>
      </c>
      <c r="N16" s="107">
        <v>118.5</v>
      </c>
      <c r="O16" s="94">
        <v>1</v>
      </c>
      <c r="P16" s="126">
        <v>100</v>
      </c>
      <c r="Q16" s="95"/>
    </row>
    <row r="17" spans="1:17" ht="140.25" customHeight="1">
      <c r="A17" s="17">
        <v>2</v>
      </c>
      <c r="B17" s="24" t="s">
        <v>334</v>
      </c>
      <c r="C17" s="25" t="s">
        <v>335</v>
      </c>
      <c r="D17" s="25" t="s">
        <v>16</v>
      </c>
      <c r="E17" s="17">
        <v>5</v>
      </c>
      <c r="F17" s="17">
        <v>5</v>
      </c>
      <c r="G17" s="27">
        <v>19</v>
      </c>
      <c r="H17" s="28" t="s">
        <v>412</v>
      </c>
      <c r="I17" s="107">
        <v>78</v>
      </c>
      <c r="J17" s="107">
        <v>11.5</v>
      </c>
      <c r="K17" s="107">
        <v>9</v>
      </c>
      <c r="L17" s="107">
        <v>10</v>
      </c>
      <c r="M17" s="107">
        <v>7</v>
      </c>
      <c r="N17" s="107">
        <v>115.5</v>
      </c>
      <c r="O17" s="94">
        <v>2</v>
      </c>
      <c r="P17" s="126">
        <f>N17*100/N16</f>
        <v>97.468354430379748</v>
      </c>
      <c r="Q17" s="95"/>
    </row>
    <row r="18" spans="1:17" ht="269.25" customHeight="1">
      <c r="A18" s="17">
        <v>3</v>
      </c>
      <c r="B18" s="24" t="s">
        <v>247</v>
      </c>
      <c r="C18" s="25" t="s">
        <v>248</v>
      </c>
      <c r="D18" s="25" t="s">
        <v>17</v>
      </c>
      <c r="E18" s="26">
        <v>5</v>
      </c>
      <c r="F18" s="26">
        <v>5</v>
      </c>
      <c r="G18" s="27">
        <v>7</v>
      </c>
      <c r="H18" s="28" t="s">
        <v>413</v>
      </c>
      <c r="I18" s="107">
        <v>76.75</v>
      </c>
      <c r="J18" s="107">
        <v>8.75</v>
      </c>
      <c r="K18" s="107">
        <v>9.25</v>
      </c>
      <c r="L18" s="107">
        <v>11</v>
      </c>
      <c r="M18" s="107">
        <v>7.5</v>
      </c>
      <c r="N18" s="107">
        <v>113.25</v>
      </c>
      <c r="O18" s="94" t="s">
        <v>40</v>
      </c>
      <c r="P18" s="117" t="s">
        <v>41</v>
      </c>
      <c r="Q18" s="127"/>
    </row>
    <row r="19" spans="1:17" ht="101.25" customHeight="1">
      <c r="A19" s="17">
        <v>4</v>
      </c>
      <c r="B19" s="24" t="s">
        <v>18</v>
      </c>
      <c r="C19" s="25" t="s">
        <v>19</v>
      </c>
      <c r="D19" s="25" t="s">
        <v>20</v>
      </c>
      <c r="E19" s="17">
        <v>5</v>
      </c>
      <c r="F19" s="17">
        <v>5</v>
      </c>
      <c r="G19" s="27">
        <v>5</v>
      </c>
      <c r="H19" s="28" t="s">
        <v>414</v>
      </c>
      <c r="I19" s="107">
        <v>75</v>
      </c>
      <c r="J19" s="107">
        <v>10</v>
      </c>
      <c r="K19" s="107">
        <v>10</v>
      </c>
      <c r="L19" s="107">
        <v>11</v>
      </c>
      <c r="M19" s="107">
        <v>5.5</v>
      </c>
      <c r="N19" s="107">
        <v>111.5</v>
      </c>
      <c r="O19" s="94">
        <v>3</v>
      </c>
      <c r="P19" s="126">
        <f>N19*100/118.5</f>
        <v>94.092827004219416</v>
      </c>
      <c r="Q19" s="95"/>
    </row>
    <row r="20" spans="1:17" ht="106.5" customHeight="1">
      <c r="A20" s="17">
        <v>5</v>
      </c>
      <c r="B20" s="24" t="s">
        <v>46</v>
      </c>
      <c r="C20" s="25" t="s">
        <v>47</v>
      </c>
      <c r="D20" s="25" t="s">
        <v>48</v>
      </c>
      <c r="E20" s="17">
        <v>4</v>
      </c>
      <c r="F20" s="17">
        <v>4</v>
      </c>
      <c r="G20" s="27">
        <v>4</v>
      </c>
      <c r="H20" s="28" t="s">
        <v>415</v>
      </c>
      <c r="I20" s="107">
        <v>53</v>
      </c>
      <c r="J20" s="107">
        <v>13</v>
      </c>
      <c r="K20" s="107">
        <v>5</v>
      </c>
      <c r="L20" s="107">
        <v>10.25</v>
      </c>
      <c r="M20" s="107">
        <v>5</v>
      </c>
      <c r="N20" s="107">
        <v>86.25</v>
      </c>
      <c r="O20" s="95">
        <v>4</v>
      </c>
      <c r="P20" s="126">
        <f>N20*100/118.5</f>
        <v>72.784810126582272</v>
      </c>
      <c r="Q20" s="95"/>
    </row>
    <row r="21" spans="1:17" ht="120" customHeight="1">
      <c r="A21" s="17">
        <v>6</v>
      </c>
      <c r="B21" s="24" t="s">
        <v>136</v>
      </c>
      <c r="C21" s="25" t="s">
        <v>137</v>
      </c>
      <c r="D21" s="25" t="s">
        <v>45</v>
      </c>
      <c r="E21" s="26">
        <v>4</v>
      </c>
      <c r="F21" s="26">
        <v>4</v>
      </c>
      <c r="G21" s="27">
        <v>5</v>
      </c>
      <c r="H21" s="29" t="s">
        <v>416</v>
      </c>
      <c r="I21" s="107">
        <v>52.75</v>
      </c>
      <c r="J21" s="107">
        <v>8</v>
      </c>
      <c r="K21" s="107">
        <v>5.75</v>
      </c>
      <c r="L21" s="107">
        <v>11</v>
      </c>
      <c r="M21" s="107">
        <v>5</v>
      </c>
      <c r="N21" s="107">
        <v>82.5</v>
      </c>
      <c r="O21" s="95">
        <v>5</v>
      </c>
      <c r="P21" s="126">
        <f t="shared" ref="P21:P33" si="0">N21*100/118.5</f>
        <v>69.620253164556956</v>
      </c>
      <c r="Q21" s="95"/>
    </row>
    <row r="22" spans="1:17" ht="288.75" customHeight="1">
      <c r="A22" s="17">
        <v>7</v>
      </c>
      <c r="B22" s="24" t="s">
        <v>313</v>
      </c>
      <c r="C22" s="25" t="s">
        <v>288</v>
      </c>
      <c r="D22" s="25" t="s">
        <v>289</v>
      </c>
      <c r="E22" s="26">
        <v>4</v>
      </c>
      <c r="F22" s="26">
        <v>4</v>
      </c>
      <c r="G22" s="27">
        <v>16</v>
      </c>
      <c r="H22" s="29" t="s">
        <v>417</v>
      </c>
      <c r="I22" s="107">
        <v>51</v>
      </c>
      <c r="J22" s="107">
        <v>11</v>
      </c>
      <c r="K22" s="107">
        <v>5.75</v>
      </c>
      <c r="L22" s="107">
        <v>7.5</v>
      </c>
      <c r="M22" s="107">
        <v>4.5</v>
      </c>
      <c r="N22" s="107">
        <v>79.75</v>
      </c>
      <c r="O22" s="95">
        <v>6</v>
      </c>
      <c r="P22" s="126">
        <f t="shared" si="0"/>
        <v>67.299578059071735</v>
      </c>
      <c r="Q22" s="95"/>
    </row>
    <row r="23" spans="1:17" ht="131.25">
      <c r="A23" s="17">
        <v>8</v>
      </c>
      <c r="B23" s="24" t="s">
        <v>249</v>
      </c>
      <c r="C23" s="25" t="s">
        <v>250</v>
      </c>
      <c r="D23" s="25" t="s">
        <v>274</v>
      </c>
      <c r="E23" s="17">
        <v>4</v>
      </c>
      <c r="F23" s="17">
        <v>4</v>
      </c>
      <c r="G23" s="27">
        <v>4</v>
      </c>
      <c r="H23" s="28" t="s">
        <v>418</v>
      </c>
      <c r="I23" s="107">
        <v>51</v>
      </c>
      <c r="J23" s="107">
        <v>10</v>
      </c>
      <c r="K23" s="107">
        <v>5</v>
      </c>
      <c r="L23" s="107">
        <v>5.5</v>
      </c>
      <c r="M23" s="107">
        <v>5.25</v>
      </c>
      <c r="N23" s="107">
        <v>76.75</v>
      </c>
      <c r="O23" s="95">
        <v>7</v>
      </c>
      <c r="P23" s="126">
        <f t="shared" si="0"/>
        <v>64.767932489451482</v>
      </c>
      <c r="Q23" s="95"/>
    </row>
    <row r="24" spans="1:17" ht="153" customHeight="1">
      <c r="A24" s="17">
        <v>9</v>
      </c>
      <c r="B24" s="24" t="s">
        <v>362</v>
      </c>
      <c r="C24" s="25" t="s">
        <v>21</v>
      </c>
      <c r="D24" s="25" t="s">
        <v>22</v>
      </c>
      <c r="E24" s="17">
        <v>4</v>
      </c>
      <c r="F24" s="17">
        <v>4</v>
      </c>
      <c r="G24" s="27">
        <v>4</v>
      </c>
      <c r="H24" s="28" t="s">
        <v>419</v>
      </c>
      <c r="I24" s="107">
        <v>48</v>
      </c>
      <c r="J24" s="107">
        <v>7</v>
      </c>
      <c r="K24" s="107">
        <v>9</v>
      </c>
      <c r="L24" s="107">
        <v>7</v>
      </c>
      <c r="M24" s="107">
        <v>4</v>
      </c>
      <c r="N24" s="107">
        <v>75</v>
      </c>
      <c r="O24" s="95">
        <v>8</v>
      </c>
      <c r="P24" s="126">
        <f t="shared" si="0"/>
        <v>63.291139240506332</v>
      </c>
      <c r="Q24" s="95"/>
    </row>
    <row r="25" spans="1:17" ht="102.75" customHeight="1">
      <c r="A25" s="17">
        <v>10</v>
      </c>
      <c r="B25" s="24" t="s">
        <v>23</v>
      </c>
      <c r="C25" s="25" t="s">
        <v>24</v>
      </c>
      <c r="D25" s="25" t="s">
        <v>25</v>
      </c>
      <c r="E25" s="17">
        <v>4</v>
      </c>
      <c r="F25" s="17">
        <v>4</v>
      </c>
      <c r="G25" s="27">
        <v>5</v>
      </c>
      <c r="H25" s="28" t="s">
        <v>420</v>
      </c>
      <c r="I25" s="107">
        <v>45.5</v>
      </c>
      <c r="J25" s="107">
        <v>6.25</v>
      </c>
      <c r="K25" s="107">
        <v>5</v>
      </c>
      <c r="L25" s="107">
        <v>5.5</v>
      </c>
      <c r="M25" s="107">
        <v>4</v>
      </c>
      <c r="N25" s="107">
        <v>66.25</v>
      </c>
      <c r="O25" s="95">
        <v>9</v>
      </c>
      <c r="P25" s="126">
        <f t="shared" si="0"/>
        <v>55.907172995780591</v>
      </c>
      <c r="Q25" s="31"/>
    </row>
    <row r="26" spans="1:17" ht="252.75" customHeight="1">
      <c r="A26" s="17">
        <v>11</v>
      </c>
      <c r="B26" s="24" t="s">
        <v>149</v>
      </c>
      <c r="C26" s="25" t="s">
        <v>26</v>
      </c>
      <c r="D26" s="25" t="s">
        <v>290</v>
      </c>
      <c r="E26" s="17">
        <v>3</v>
      </c>
      <c r="F26" s="17">
        <v>3</v>
      </c>
      <c r="G26" s="27">
        <v>30</v>
      </c>
      <c r="H26" s="28" t="s">
        <v>421</v>
      </c>
      <c r="I26" s="107">
        <v>29</v>
      </c>
      <c r="J26" s="107">
        <v>9</v>
      </c>
      <c r="K26" s="107">
        <v>3</v>
      </c>
      <c r="L26" s="107">
        <v>6.5</v>
      </c>
      <c r="M26" s="107">
        <v>2.75</v>
      </c>
      <c r="N26" s="107">
        <v>50.25</v>
      </c>
      <c r="O26" s="95">
        <v>10</v>
      </c>
      <c r="P26" s="126">
        <f t="shared" si="0"/>
        <v>42.405063291139243</v>
      </c>
      <c r="Q26" s="31"/>
    </row>
    <row r="27" spans="1:17" ht="200.25" customHeight="1">
      <c r="A27" s="17">
        <v>12</v>
      </c>
      <c r="B27" s="24" t="s">
        <v>281</v>
      </c>
      <c r="C27" s="25" t="s">
        <v>282</v>
      </c>
      <c r="D27" s="25" t="s">
        <v>283</v>
      </c>
      <c r="E27" s="17">
        <v>3</v>
      </c>
      <c r="F27" s="17">
        <v>3</v>
      </c>
      <c r="G27" s="27">
        <v>22</v>
      </c>
      <c r="H27" s="28" t="s">
        <v>422</v>
      </c>
      <c r="I27" s="107">
        <v>23.5</v>
      </c>
      <c r="J27" s="107">
        <v>10</v>
      </c>
      <c r="K27" s="107">
        <v>3.25</v>
      </c>
      <c r="L27" s="107">
        <v>7.5</v>
      </c>
      <c r="M27" s="107">
        <v>3.5</v>
      </c>
      <c r="N27" s="107">
        <v>47.75</v>
      </c>
      <c r="O27" s="95">
        <v>11</v>
      </c>
      <c r="P27" s="126">
        <f t="shared" si="0"/>
        <v>40.29535864978903</v>
      </c>
      <c r="Q27" s="31"/>
    </row>
    <row r="28" spans="1:17" ht="91.5" customHeight="1">
      <c r="A28" s="17">
        <v>13</v>
      </c>
      <c r="B28" s="24" t="s">
        <v>291</v>
      </c>
      <c r="C28" s="25" t="s">
        <v>292</v>
      </c>
      <c r="D28" s="25" t="s">
        <v>27</v>
      </c>
      <c r="E28" s="17">
        <v>1</v>
      </c>
      <c r="F28" s="17">
        <v>3</v>
      </c>
      <c r="G28" s="27">
        <v>10</v>
      </c>
      <c r="H28" s="28" t="s">
        <v>423</v>
      </c>
      <c r="I28" s="107">
        <v>25</v>
      </c>
      <c r="J28" s="107">
        <v>7.5</v>
      </c>
      <c r="K28" s="107">
        <v>2.375</v>
      </c>
      <c r="L28" s="107">
        <v>4.5</v>
      </c>
      <c r="M28" s="107">
        <v>2</v>
      </c>
      <c r="N28" s="107">
        <v>41.375</v>
      </c>
      <c r="O28" s="95">
        <v>12</v>
      </c>
      <c r="P28" s="126">
        <f t="shared" si="0"/>
        <v>34.915611814345993</v>
      </c>
      <c r="Q28" s="31"/>
    </row>
    <row r="29" spans="1:17" ht="155.25" customHeight="1">
      <c r="A29" s="17">
        <v>14</v>
      </c>
      <c r="B29" s="24" t="s">
        <v>285</v>
      </c>
      <c r="C29" s="25" t="s">
        <v>286</v>
      </c>
      <c r="D29" s="25" t="s">
        <v>287</v>
      </c>
      <c r="E29" s="17">
        <v>3</v>
      </c>
      <c r="F29" s="17">
        <v>3</v>
      </c>
      <c r="G29" s="27">
        <v>4</v>
      </c>
      <c r="H29" s="28" t="s">
        <v>424</v>
      </c>
      <c r="I29" s="107">
        <v>25.75</v>
      </c>
      <c r="J29" s="107">
        <v>8</v>
      </c>
      <c r="K29" s="107">
        <v>1.75</v>
      </c>
      <c r="L29" s="107">
        <v>3</v>
      </c>
      <c r="M29" s="107">
        <v>2.5</v>
      </c>
      <c r="N29" s="107">
        <v>41</v>
      </c>
      <c r="O29" s="95">
        <v>13</v>
      </c>
      <c r="P29" s="126">
        <f t="shared" si="0"/>
        <v>34.599156118143462</v>
      </c>
      <c r="Q29" s="31"/>
    </row>
    <row r="30" spans="1:17" ht="409.5" customHeight="1">
      <c r="A30" s="17">
        <v>15</v>
      </c>
      <c r="B30" s="24" t="s">
        <v>146</v>
      </c>
      <c r="C30" s="25" t="s">
        <v>147</v>
      </c>
      <c r="D30" s="25" t="s">
        <v>28</v>
      </c>
      <c r="E30" s="26">
        <v>3</v>
      </c>
      <c r="F30" s="26">
        <v>3</v>
      </c>
      <c r="G30" s="27">
        <v>2</v>
      </c>
      <c r="H30" s="28" t="s">
        <v>425</v>
      </c>
      <c r="I30" s="107">
        <v>27</v>
      </c>
      <c r="J30" s="107">
        <v>8</v>
      </c>
      <c r="K30" s="107">
        <v>2</v>
      </c>
      <c r="L30" s="107">
        <v>1</v>
      </c>
      <c r="M30" s="107">
        <v>2</v>
      </c>
      <c r="N30" s="107">
        <v>40</v>
      </c>
      <c r="O30" s="95">
        <v>14</v>
      </c>
      <c r="P30" s="126">
        <f t="shared" si="0"/>
        <v>33.755274261603375</v>
      </c>
      <c r="Q30" s="31"/>
    </row>
    <row r="31" spans="1:17" ht="121.5" customHeight="1">
      <c r="A31" s="17">
        <v>16</v>
      </c>
      <c r="B31" s="24" t="s">
        <v>143</v>
      </c>
      <c r="C31" s="25" t="s">
        <v>144</v>
      </c>
      <c r="D31" s="25" t="s">
        <v>29</v>
      </c>
      <c r="E31" s="17">
        <v>3</v>
      </c>
      <c r="F31" s="17">
        <v>3</v>
      </c>
      <c r="G31" s="27">
        <v>3</v>
      </c>
      <c r="H31" s="28" t="s">
        <v>426</v>
      </c>
      <c r="I31" s="107">
        <v>24</v>
      </c>
      <c r="J31" s="107">
        <v>7</v>
      </c>
      <c r="K31" s="107">
        <v>2</v>
      </c>
      <c r="L31" s="107">
        <v>1</v>
      </c>
      <c r="M31" s="107">
        <v>3</v>
      </c>
      <c r="N31" s="107">
        <v>37</v>
      </c>
      <c r="O31" s="95">
        <v>15</v>
      </c>
      <c r="P31" s="126">
        <f t="shared" si="0"/>
        <v>31.223628691983123</v>
      </c>
      <c r="Q31" s="31"/>
    </row>
    <row r="32" spans="1:17" ht="102.75" customHeight="1">
      <c r="A32" s="17">
        <v>17</v>
      </c>
      <c r="B32" s="24" t="s">
        <v>279</v>
      </c>
      <c r="C32" s="25" t="s">
        <v>280</v>
      </c>
      <c r="D32" s="25" t="s">
        <v>30</v>
      </c>
      <c r="E32" s="17">
        <v>3</v>
      </c>
      <c r="F32" s="17">
        <v>3</v>
      </c>
      <c r="G32" s="27">
        <v>8</v>
      </c>
      <c r="H32" s="28" t="s">
        <v>427</v>
      </c>
      <c r="I32" s="107">
        <v>24.75</v>
      </c>
      <c r="J32" s="107">
        <v>2.5</v>
      </c>
      <c r="K32" s="107">
        <v>2</v>
      </c>
      <c r="L32" s="107">
        <v>2.5</v>
      </c>
      <c r="M32" s="107">
        <v>2</v>
      </c>
      <c r="N32" s="107">
        <v>33.75</v>
      </c>
      <c r="O32" s="95">
        <v>16</v>
      </c>
      <c r="P32" s="126">
        <f t="shared" si="0"/>
        <v>28.481012658227847</v>
      </c>
      <c r="Q32" s="31"/>
    </row>
    <row r="33" spans="1:42" ht="123" customHeight="1">
      <c r="A33" s="17">
        <v>18</v>
      </c>
      <c r="B33" s="24" t="s">
        <v>31</v>
      </c>
      <c r="C33" s="25" t="s">
        <v>142</v>
      </c>
      <c r="D33" s="25" t="s">
        <v>284</v>
      </c>
      <c r="E33" s="17">
        <v>3</v>
      </c>
      <c r="F33" s="17">
        <v>3</v>
      </c>
      <c r="G33" s="27">
        <v>13</v>
      </c>
      <c r="H33" s="28" t="s">
        <v>428</v>
      </c>
      <c r="I33" s="107">
        <v>26</v>
      </c>
      <c r="J33" s="107">
        <v>3</v>
      </c>
      <c r="K33" s="107">
        <v>1</v>
      </c>
      <c r="L33" s="107">
        <v>1</v>
      </c>
      <c r="M33" s="107">
        <v>1.75</v>
      </c>
      <c r="N33" s="107">
        <v>32.75</v>
      </c>
      <c r="O33" s="95">
        <v>17</v>
      </c>
      <c r="P33" s="126">
        <f t="shared" si="0"/>
        <v>27.637130801687764</v>
      </c>
      <c r="Q33" s="31"/>
    </row>
    <row r="34" spans="1:42" ht="25.5">
      <c r="G34" s="49">
        <v>173</v>
      </c>
    </row>
    <row r="35" spans="1:42" ht="23.25">
      <c r="B35" s="81" t="s">
        <v>68</v>
      </c>
      <c r="C35" s="81"/>
      <c r="D35" s="15" t="s">
        <v>32</v>
      </c>
      <c r="E35" s="1"/>
      <c r="F35" s="1"/>
      <c r="G35" s="6"/>
      <c r="I35" s="79"/>
      <c r="J35" s="79"/>
      <c r="K35" s="79"/>
      <c r="L35" s="79"/>
      <c r="M35" s="79"/>
      <c r="N35" s="79"/>
      <c r="O35" s="6"/>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23.25">
      <c r="B36" s="81"/>
      <c r="C36" s="81"/>
      <c r="D36" s="15" t="s">
        <v>33</v>
      </c>
      <c r="E36" s="1"/>
      <c r="F36" s="1"/>
      <c r="I36" s="79"/>
      <c r="J36" s="79"/>
      <c r="K36" s="79"/>
      <c r="L36" s="79"/>
      <c r="M36" s="79"/>
      <c r="N36" s="79"/>
      <c r="O36" s="6"/>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23.25">
      <c r="B37" s="81"/>
      <c r="C37" s="81"/>
      <c r="D37" s="15" t="s">
        <v>34</v>
      </c>
      <c r="E37" s="1"/>
      <c r="F37" s="1"/>
      <c r="N37" s="82"/>
      <c r="O37" s="6"/>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23.25">
      <c r="B38" s="81"/>
      <c r="C38" s="81"/>
      <c r="D38" s="15"/>
      <c r="E38" s="1"/>
      <c r="F38" s="1"/>
      <c r="N38" s="82"/>
      <c r="O38" s="6"/>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36.75" customHeight="1">
      <c r="B39" s="83" t="s">
        <v>69</v>
      </c>
      <c r="C39" s="83"/>
      <c r="D39" s="15" t="s">
        <v>35</v>
      </c>
      <c r="E39" s="1"/>
      <c r="F39" s="1"/>
      <c r="N39" s="82"/>
      <c r="O39" s="6"/>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33" customHeight="1">
      <c r="B40" s="81" t="s">
        <v>150</v>
      </c>
      <c r="C40" s="81"/>
      <c r="D40" s="84" t="s">
        <v>76</v>
      </c>
      <c r="E40" s="1"/>
      <c r="F40" s="1"/>
      <c r="N40" s="82"/>
      <c r="O40" s="6"/>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36.75" customHeight="1">
      <c r="B41" s="16" t="s">
        <v>151</v>
      </c>
      <c r="C41" s="16"/>
      <c r="D41" s="16" t="s">
        <v>52</v>
      </c>
      <c r="E41" s="1"/>
      <c r="F41" s="1"/>
      <c r="N41" s="82"/>
      <c r="O41" s="6"/>
      <c r="R41" s="1"/>
      <c r="S41" s="1"/>
      <c r="T41" s="1"/>
      <c r="U41" s="1"/>
      <c r="V41" s="1"/>
      <c r="W41" s="1"/>
      <c r="X41" s="1"/>
      <c r="Y41" s="1"/>
      <c r="Z41" s="1"/>
      <c r="AA41" s="1"/>
      <c r="AB41" s="1"/>
      <c r="AC41" s="1"/>
      <c r="AD41" s="1"/>
      <c r="AE41" s="1"/>
      <c r="AF41" s="1"/>
      <c r="AG41" s="1"/>
      <c r="AH41" s="1"/>
      <c r="AI41" s="1"/>
      <c r="AJ41" s="1"/>
      <c r="AK41" s="1"/>
      <c r="AL41" s="1"/>
      <c r="AM41" s="1"/>
      <c r="AN41" s="1"/>
      <c r="AO41" s="1"/>
      <c r="AP41" s="1"/>
    </row>
  </sheetData>
  <mergeCells count="31">
    <mergeCell ref="A10:Q10"/>
    <mergeCell ref="A11:Q11"/>
    <mergeCell ref="A6:B6"/>
    <mergeCell ref="C6:P6"/>
    <mergeCell ref="A9:Q9"/>
    <mergeCell ref="A7:B7"/>
    <mergeCell ref="C7:P7"/>
    <mergeCell ref="A8:B8"/>
    <mergeCell ref="C8:P8"/>
    <mergeCell ref="A1:Q1"/>
    <mergeCell ref="A2:Q2"/>
    <mergeCell ref="A3:Q3"/>
    <mergeCell ref="A4:Q4"/>
    <mergeCell ref="A5:B5"/>
    <mergeCell ref="C5:P5"/>
    <mergeCell ref="B12:C12"/>
    <mergeCell ref="D13:D15"/>
    <mergeCell ref="G13:G15"/>
    <mergeCell ref="A13:A15"/>
    <mergeCell ref="B13:B15"/>
    <mergeCell ref="C13:C15"/>
    <mergeCell ref="Q13:Q15"/>
    <mergeCell ref="O13:O15"/>
    <mergeCell ref="E13:E15"/>
    <mergeCell ref="F13:F15"/>
    <mergeCell ref="E12:M12"/>
    <mergeCell ref="P12:Q12"/>
    <mergeCell ref="H13:H15"/>
    <mergeCell ref="I13:M13"/>
    <mergeCell ref="N13:N15"/>
    <mergeCell ref="P13:P15"/>
  </mergeCells>
  <phoneticPr fontId="16" type="noConversion"/>
  <pageMargins left="0.39370078740157483" right="0.35433070866141736" top="0.39370078740157483" bottom="0.74803149606299213" header="0.31496062992125984" footer="0.31496062992125984"/>
  <pageSetup paperSize="9" scale="34" fitToHeight="4"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S32"/>
  <sheetViews>
    <sheetView zoomScale="50" zoomScaleNormal="50" workbookViewId="0">
      <selection sqref="A1:Q1"/>
    </sheetView>
  </sheetViews>
  <sheetFormatPr defaultColWidth="8.85546875" defaultRowHeight="18.75"/>
  <cols>
    <col min="1" max="1" width="6.28515625" style="1" customWidth="1"/>
    <col min="2" max="2" width="52.5703125" style="12" bestFit="1" customWidth="1"/>
    <col min="3" max="3" width="52.5703125" style="12" customWidth="1"/>
    <col min="4" max="4" width="92.28515625" style="1" customWidth="1"/>
    <col min="5" max="5" width="9.7109375" style="13" customWidth="1"/>
    <col min="6" max="7" width="8.85546875" style="1" customWidth="1"/>
    <col min="8" max="8" width="27.7109375" style="12" customWidth="1"/>
    <col min="9" max="13" width="15.7109375" style="14" customWidth="1"/>
    <col min="14" max="14" width="9.42578125" style="82" bestFit="1" customWidth="1"/>
    <col min="15" max="15" width="8.85546875" style="6" customWidth="1"/>
    <col min="16" max="16" width="16.5703125" style="6" customWidth="1"/>
    <col min="17" max="17" width="16.28515625" style="6" customWidth="1"/>
    <col min="18" max="18" width="8.85546875" style="6" customWidth="1"/>
    <col min="19" max="19" width="23.85546875" style="6" bestFit="1" customWidth="1"/>
    <col min="20" max="20" width="18" style="6" bestFit="1" customWidth="1"/>
    <col min="21" max="21" width="17" style="6" bestFit="1" customWidth="1"/>
    <col min="22" max="22" width="17.140625" style="6" bestFit="1" customWidth="1"/>
    <col min="23" max="23" width="10.42578125" style="6" bestFit="1" customWidth="1"/>
    <col min="24" max="45" width="8.85546875" style="6" customWidth="1"/>
    <col min="46" max="16384" width="8.85546875" style="1"/>
  </cols>
  <sheetData>
    <row r="1" spans="1:45" ht="27" customHeight="1">
      <c r="A1" s="135" t="s">
        <v>13</v>
      </c>
      <c r="B1" s="135"/>
      <c r="C1" s="135"/>
      <c r="D1" s="135"/>
      <c r="E1" s="135"/>
      <c r="F1" s="135"/>
      <c r="G1" s="135"/>
      <c r="H1" s="135"/>
      <c r="I1" s="135"/>
      <c r="J1" s="135"/>
      <c r="K1" s="135"/>
      <c r="L1" s="135"/>
      <c r="M1" s="135"/>
      <c r="N1" s="135"/>
      <c r="O1" s="135"/>
      <c r="P1" s="135"/>
      <c r="Q1" s="135"/>
      <c r="R1" s="120"/>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135" t="s">
        <v>70</v>
      </c>
      <c r="B2" s="135"/>
      <c r="C2" s="135"/>
      <c r="D2" s="135"/>
      <c r="E2" s="135"/>
      <c r="F2" s="135"/>
      <c r="G2" s="135"/>
      <c r="H2" s="135"/>
      <c r="I2" s="135"/>
      <c r="J2" s="135"/>
      <c r="K2" s="135"/>
      <c r="L2" s="135"/>
      <c r="M2" s="135"/>
      <c r="N2" s="135"/>
      <c r="O2" s="135"/>
      <c r="P2" s="135"/>
      <c r="Q2" s="13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135" t="s">
        <v>154</v>
      </c>
      <c r="B3" s="135"/>
      <c r="C3" s="135"/>
      <c r="D3" s="135"/>
      <c r="E3" s="135"/>
      <c r="F3" s="135"/>
      <c r="G3" s="135"/>
      <c r="H3" s="135"/>
      <c r="I3" s="135"/>
      <c r="J3" s="135"/>
      <c r="K3" s="135"/>
      <c r="L3" s="135"/>
      <c r="M3" s="135"/>
      <c r="N3" s="135"/>
      <c r="O3" s="135"/>
      <c r="P3" s="135"/>
      <c r="Q3" s="13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135" t="s">
        <v>71</v>
      </c>
      <c r="B4" s="135"/>
      <c r="C4" s="135"/>
      <c r="D4" s="135"/>
      <c r="E4" s="135"/>
      <c r="F4" s="135"/>
      <c r="G4" s="135"/>
      <c r="H4" s="135"/>
      <c r="I4" s="135"/>
      <c r="J4" s="135"/>
      <c r="K4" s="135"/>
      <c r="L4" s="135"/>
      <c r="M4" s="135"/>
      <c r="N4" s="135"/>
      <c r="O4" s="135"/>
      <c r="P4" s="135"/>
      <c r="Q4" s="13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31" t="s">
        <v>59</v>
      </c>
      <c r="B5" s="131"/>
      <c r="C5" s="139" t="s">
        <v>72</v>
      </c>
      <c r="D5" s="139"/>
      <c r="E5" s="139"/>
      <c r="F5" s="139"/>
      <c r="G5" s="139"/>
      <c r="H5" s="139"/>
      <c r="I5" s="139"/>
      <c r="J5" s="139"/>
      <c r="K5" s="139"/>
      <c r="L5" s="139"/>
      <c r="M5" s="139"/>
      <c r="N5" s="139"/>
      <c r="O5" s="13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31" t="s">
        <v>60</v>
      </c>
      <c r="B6" s="131"/>
      <c r="C6" s="148" t="s">
        <v>73</v>
      </c>
      <c r="D6" s="148"/>
      <c r="E6" s="148"/>
      <c r="F6" s="148"/>
      <c r="G6" s="148"/>
      <c r="H6" s="148"/>
      <c r="I6" s="148"/>
      <c r="J6" s="148"/>
      <c r="K6" s="148"/>
      <c r="L6" s="148"/>
      <c r="M6" s="148"/>
      <c r="N6" s="148"/>
      <c r="O6" s="14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31" t="s">
        <v>61</v>
      </c>
      <c r="B7" s="131"/>
      <c r="C7" s="148" t="s">
        <v>277</v>
      </c>
      <c r="D7" s="148"/>
      <c r="E7" s="148"/>
      <c r="F7" s="148"/>
      <c r="G7" s="148"/>
      <c r="H7" s="148"/>
      <c r="I7" s="148"/>
      <c r="J7" s="148"/>
      <c r="K7" s="148"/>
      <c r="L7" s="148"/>
      <c r="M7" s="148"/>
      <c r="N7" s="148"/>
      <c r="O7" s="1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131" t="s">
        <v>62</v>
      </c>
      <c r="B8" s="131"/>
      <c r="C8" s="148" t="s">
        <v>75</v>
      </c>
      <c r="D8" s="148"/>
      <c r="E8" s="148"/>
      <c r="F8" s="148"/>
      <c r="G8" s="148"/>
      <c r="H8" s="148"/>
      <c r="I8" s="148"/>
      <c r="J8" s="148"/>
      <c r="K8" s="148"/>
      <c r="L8" s="148"/>
      <c r="M8" s="148"/>
      <c r="N8" s="148"/>
      <c r="O8" s="148"/>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147"/>
      <c r="B9" s="147"/>
      <c r="C9" s="147"/>
      <c r="D9" s="147"/>
      <c r="E9" s="147"/>
      <c r="F9" s="147"/>
      <c r="G9" s="147"/>
      <c r="H9" s="147"/>
      <c r="I9" s="147"/>
      <c r="J9" s="147"/>
      <c r="K9" s="147"/>
      <c r="L9" s="147"/>
      <c r="M9" s="147"/>
      <c r="N9" s="147"/>
      <c r="O9" s="147"/>
      <c r="P9" s="147"/>
      <c r="Q9" s="147"/>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138" t="s">
        <v>63</v>
      </c>
      <c r="B10" s="138"/>
      <c r="C10" s="138"/>
      <c r="D10" s="138"/>
      <c r="E10" s="138"/>
      <c r="F10" s="138"/>
      <c r="G10" s="138"/>
      <c r="H10" s="138"/>
      <c r="I10" s="138"/>
      <c r="J10" s="138"/>
      <c r="K10" s="138"/>
      <c r="L10" s="138"/>
      <c r="M10" s="138"/>
      <c r="N10" s="138"/>
      <c r="O10" s="138"/>
      <c r="P10" s="138"/>
      <c r="Q10" s="138"/>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138"/>
      <c r="B11" s="138"/>
      <c r="C11" s="138"/>
      <c r="D11" s="138"/>
      <c r="E11" s="138"/>
      <c r="F11" s="138"/>
      <c r="G11" s="138"/>
      <c r="H11" s="138"/>
      <c r="I11" s="138"/>
      <c r="J11" s="138"/>
      <c r="K11" s="138"/>
      <c r="L11" s="138"/>
      <c r="M11" s="138"/>
      <c r="N11" s="138"/>
      <c r="O11" s="138"/>
      <c r="P11" s="138"/>
      <c r="Q11" s="138"/>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23.25">
      <c r="A12" s="2"/>
      <c r="B12" s="139" t="s">
        <v>92</v>
      </c>
      <c r="C12" s="139"/>
      <c r="D12" s="30" t="s">
        <v>259</v>
      </c>
      <c r="E12" s="149" t="s">
        <v>81</v>
      </c>
      <c r="F12" s="149"/>
      <c r="G12" s="149"/>
      <c r="H12" s="149"/>
      <c r="I12" s="149"/>
      <c r="J12" s="149"/>
      <c r="K12" s="149"/>
      <c r="L12" s="149"/>
      <c r="M12" s="149"/>
      <c r="N12" s="2"/>
      <c r="O12" s="154" t="s">
        <v>49</v>
      </c>
      <c r="P12" s="154"/>
      <c r="Q12" s="154"/>
    </row>
    <row r="13" spans="1:45" s="4" customFormat="1" ht="10.5" customHeight="1">
      <c r="A13" s="162"/>
      <c r="B13" s="162"/>
      <c r="C13" s="162"/>
      <c r="D13" s="162"/>
      <c r="E13" s="162"/>
      <c r="F13" s="162"/>
      <c r="G13" s="162"/>
      <c r="H13" s="162"/>
      <c r="I13" s="162"/>
      <c r="J13" s="162"/>
      <c r="K13" s="162"/>
      <c r="L13" s="162"/>
      <c r="M13" s="162"/>
      <c r="N13" s="162"/>
      <c r="O13" s="162"/>
      <c r="P13" s="162"/>
      <c r="Q13" s="162"/>
      <c r="S13" s="1"/>
    </row>
    <row r="14" spans="1:45" s="5" customFormat="1">
      <c r="A14" s="155" t="s">
        <v>86</v>
      </c>
      <c r="B14" s="155" t="s">
        <v>87</v>
      </c>
      <c r="C14" s="160"/>
      <c r="D14" s="128" t="s">
        <v>64</v>
      </c>
      <c r="E14" s="155" t="s">
        <v>89</v>
      </c>
      <c r="F14" s="155" t="s">
        <v>121</v>
      </c>
      <c r="G14" s="155" t="s">
        <v>90</v>
      </c>
      <c r="H14" s="155" t="s">
        <v>91</v>
      </c>
      <c r="I14" s="158" t="s">
        <v>122</v>
      </c>
      <c r="J14" s="158"/>
      <c r="K14" s="158"/>
      <c r="L14" s="158"/>
      <c r="M14" s="158"/>
      <c r="N14" s="161" t="s">
        <v>123</v>
      </c>
      <c r="O14" s="155" t="s">
        <v>173</v>
      </c>
      <c r="P14" s="155" t="s">
        <v>65</v>
      </c>
      <c r="Q14" s="155" t="s">
        <v>66</v>
      </c>
      <c r="S14" s="1"/>
    </row>
    <row r="15" spans="1:45" s="5" customFormat="1">
      <c r="A15" s="155"/>
      <c r="B15" s="155"/>
      <c r="C15" s="160"/>
      <c r="D15" s="160" t="s">
        <v>67</v>
      </c>
      <c r="E15" s="155"/>
      <c r="F15" s="155"/>
      <c r="G15" s="155"/>
      <c r="H15" s="155"/>
      <c r="I15" s="22" t="s">
        <v>124</v>
      </c>
      <c r="J15" s="22" t="s">
        <v>125</v>
      </c>
      <c r="K15" s="22" t="s">
        <v>126</v>
      </c>
      <c r="L15" s="22" t="s">
        <v>127</v>
      </c>
      <c r="M15" s="22" t="s">
        <v>128</v>
      </c>
      <c r="N15" s="161"/>
      <c r="O15" s="155"/>
      <c r="P15" s="155"/>
      <c r="Q15" s="155"/>
      <c r="S15" s="1"/>
    </row>
    <row r="16" spans="1:45" s="5" customFormat="1">
      <c r="A16" s="155"/>
      <c r="B16" s="155"/>
      <c r="C16" s="160"/>
      <c r="D16" s="160"/>
      <c r="E16" s="155"/>
      <c r="F16" s="155"/>
      <c r="G16" s="155"/>
      <c r="H16" s="155"/>
      <c r="I16" s="119" t="s">
        <v>129</v>
      </c>
      <c r="J16" s="22" t="s">
        <v>130</v>
      </c>
      <c r="K16" s="22" t="s">
        <v>131</v>
      </c>
      <c r="L16" s="22" t="s">
        <v>132</v>
      </c>
      <c r="M16" s="119" t="s">
        <v>133</v>
      </c>
      <c r="N16" s="161"/>
      <c r="O16" s="155"/>
      <c r="P16" s="155"/>
      <c r="Q16" s="155"/>
      <c r="S16" s="1"/>
    </row>
    <row r="17" spans="1:45" ht="210" customHeight="1">
      <c r="A17" s="17">
        <v>1</v>
      </c>
      <c r="B17" s="24" t="s">
        <v>300</v>
      </c>
      <c r="C17" s="25" t="s">
        <v>301</v>
      </c>
      <c r="D17" s="28" t="s">
        <v>302</v>
      </c>
      <c r="E17" s="26">
        <v>6</v>
      </c>
      <c r="F17" s="26">
        <v>6</v>
      </c>
      <c r="G17" s="27">
        <v>5</v>
      </c>
      <c r="H17" s="29" t="s">
        <v>429</v>
      </c>
      <c r="I17" s="107">
        <v>95.3333333333333</v>
      </c>
      <c r="J17" s="107">
        <v>3.6666666666666665</v>
      </c>
      <c r="K17" s="107">
        <v>6</v>
      </c>
      <c r="L17" s="107">
        <v>6.3333333333333304</v>
      </c>
      <c r="M17" s="107">
        <v>4.0999999999999996</v>
      </c>
      <c r="N17" s="107">
        <v>115.433333333333</v>
      </c>
      <c r="O17" s="94">
        <v>1</v>
      </c>
      <c r="P17" s="129">
        <v>100</v>
      </c>
      <c r="Q17" s="95"/>
      <c r="S17" s="1"/>
    </row>
    <row r="18" spans="1:45" ht="117.75" customHeight="1">
      <c r="A18" s="17">
        <v>2</v>
      </c>
      <c r="B18" s="24" t="s">
        <v>296</v>
      </c>
      <c r="C18" s="25" t="s">
        <v>297</v>
      </c>
      <c r="D18" s="28" t="s">
        <v>298</v>
      </c>
      <c r="E18" s="26">
        <v>5</v>
      </c>
      <c r="F18" s="26">
        <v>5</v>
      </c>
      <c r="G18" s="27">
        <v>9</v>
      </c>
      <c r="H18" s="28" t="s">
        <v>430</v>
      </c>
      <c r="I18" s="107">
        <v>74.3333333333333</v>
      </c>
      <c r="J18" s="107">
        <v>3.3333333333333299</v>
      </c>
      <c r="K18" s="107">
        <v>4</v>
      </c>
      <c r="L18" s="107">
        <v>4.333333333333333</v>
      </c>
      <c r="M18" s="107">
        <v>4.333333333333333</v>
      </c>
      <c r="N18" s="107">
        <v>90.333333333333286</v>
      </c>
      <c r="O18" s="94">
        <v>2</v>
      </c>
      <c r="P18" s="129">
        <f t="shared" ref="P18:P25" si="0">N18*100/115.433333333333</f>
        <v>78.255847531042633</v>
      </c>
      <c r="Q18" s="95"/>
    </row>
    <row r="19" spans="1:45" ht="187.5">
      <c r="A19" s="17">
        <v>3</v>
      </c>
      <c r="B19" s="24" t="s">
        <v>355</v>
      </c>
      <c r="C19" s="25" t="s">
        <v>356</v>
      </c>
      <c r="D19" s="28" t="s">
        <v>357</v>
      </c>
      <c r="E19" s="26">
        <v>5</v>
      </c>
      <c r="F19" s="26">
        <v>5</v>
      </c>
      <c r="G19" s="27">
        <v>6</v>
      </c>
      <c r="H19" s="28" t="s">
        <v>431</v>
      </c>
      <c r="I19" s="107">
        <v>72</v>
      </c>
      <c r="J19" s="107">
        <v>3.6666666666666701</v>
      </c>
      <c r="K19" s="107">
        <v>4.6666666666666696</v>
      </c>
      <c r="L19" s="107">
        <v>4</v>
      </c>
      <c r="M19" s="107">
        <v>5.666666666666667</v>
      </c>
      <c r="N19" s="107">
        <v>90</v>
      </c>
      <c r="O19" s="94">
        <v>3</v>
      </c>
      <c r="P19" s="129">
        <f t="shared" si="0"/>
        <v>77.96708056598348</v>
      </c>
      <c r="Q19" s="95"/>
    </row>
    <row r="20" spans="1:45" ht="77.25" customHeight="1">
      <c r="A20" s="17">
        <v>4</v>
      </c>
      <c r="B20" s="24" t="s">
        <v>318</v>
      </c>
      <c r="C20" s="25" t="s">
        <v>319</v>
      </c>
      <c r="D20" s="28" t="s">
        <v>361</v>
      </c>
      <c r="E20" s="26">
        <v>6</v>
      </c>
      <c r="F20" s="26">
        <v>6</v>
      </c>
      <c r="G20" s="27">
        <v>6</v>
      </c>
      <c r="H20" s="29" t="s">
        <v>432</v>
      </c>
      <c r="I20" s="107">
        <v>85</v>
      </c>
      <c r="J20" s="107">
        <v>0</v>
      </c>
      <c r="K20" s="107">
        <v>0</v>
      </c>
      <c r="L20" s="107">
        <v>2</v>
      </c>
      <c r="M20" s="107">
        <v>2.6666666666666701</v>
      </c>
      <c r="N20" s="107">
        <v>89.666666666666671</v>
      </c>
      <c r="O20" s="95">
        <v>4</v>
      </c>
      <c r="P20" s="129">
        <f t="shared" si="0"/>
        <v>77.678313600924298</v>
      </c>
      <c r="Q20" s="95"/>
    </row>
    <row r="21" spans="1:45" ht="159" customHeight="1">
      <c r="A21" s="17">
        <v>5</v>
      </c>
      <c r="B21" s="24" t="s">
        <v>304</v>
      </c>
      <c r="C21" s="25" t="s">
        <v>305</v>
      </c>
      <c r="D21" s="28" t="s">
        <v>306</v>
      </c>
      <c r="E21" s="26">
        <v>5</v>
      </c>
      <c r="F21" s="26">
        <v>5</v>
      </c>
      <c r="G21" s="27">
        <v>6</v>
      </c>
      <c r="H21" s="28" t="s">
        <v>433</v>
      </c>
      <c r="I21" s="107">
        <v>61.333333333333336</v>
      </c>
      <c r="J21" s="107">
        <v>6.666666666666667</v>
      </c>
      <c r="K21" s="107">
        <v>2</v>
      </c>
      <c r="L21" s="107">
        <v>3</v>
      </c>
      <c r="M21" s="107">
        <v>4.333333333333333</v>
      </c>
      <c r="N21" s="107">
        <v>77.333333333333329</v>
      </c>
      <c r="O21" s="95">
        <v>5</v>
      </c>
      <c r="P21" s="129">
        <f t="shared" si="0"/>
        <v>66.993935893733948</v>
      </c>
      <c r="Q21" s="95"/>
    </row>
    <row r="22" spans="1:45" ht="87.75" customHeight="1">
      <c r="A22" s="17">
        <v>6</v>
      </c>
      <c r="B22" s="24" t="s">
        <v>303</v>
      </c>
      <c r="C22" s="25" t="s">
        <v>208</v>
      </c>
      <c r="D22" s="28" t="s">
        <v>206</v>
      </c>
      <c r="E22" s="26">
        <v>4</v>
      </c>
      <c r="F22" s="26">
        <v>4</v>
      </c>
      <c r="G22" s="27">
        <v>8</v>
      </c>
      <c r="H22" s="28" t="s">
        <v>434</v>
      </c>
      <c r="I22" s="107">
        <v>44.666666666666664</v>
      </c>
      <c r="J22" s="107">
        <v>0</v>
      </c>
      <c r="K22" s="107">
        <v>6.666666666666667</v>
      </c>
      <c r="L22" s="107">
        <v>3.3333333333333335</v>
      </c>
      <c r="M22" s="107">
        <v>4</v>
      </c>
      <c r="N22" s="107">
        <v>58.666666666666664</v>
      </c>
      <c r="O22" s="95">
        <v>6</v>
      </c>
      <c r="P22" s="129">
        <f t="shared" si="0"/>
        <v>50.822985850418853</v>
      </c>
      <c r="Q22" s="95"/>
    </row>
    <row r="23" spans="1:45" ht="281.25">
      <c r="A23" s="17">
        <v>7</v>
      </c>
      <c r="B23" s="24" t="s">
        <v>294</v>
      </c>
      <c r="C23" s="25" t="s">
        <v>295</v>
      </c>
      <c r="D23" s="28" t="s">
        <v>278</v>
      </c>
      <c r="E23" s="26">
        <v>4</v>
      </c>
      <c r="F23" s="26">
        <v>4</v>
      </c>
      <c r="G23" s="27">
        <v>5</v>
      </c>
      <c r="H23" s="28" t="s">
        <v>435</v>
      </c>
      <c r="I23" s="107">
        <v>42</v>
      </c>
      <c r="J23" s="107">
        <v>3.6666666666666665</v>
      </c>
      <c r="K23" s="107">
        <v>6</v>
      </c>
      <c r="L23" s="107">
        <v>2.6666666666666665</v>
      </c>
      <c r="M23" s="107">
        <v>2.3333333333333335</v>
      </c>
      <c r="N23" s="107">
        <v>56.666666666666664</v>
      </c>
      <c r="O23" s="95">
        <v>7</v>
      </c>
      <c r="P23" s="129">
        <f t="shared" si="0"/>
        <v>49.09038406006367</v>
      </c>
      <c r="Q23" s="95"/>
    </row>
    <row r="24" spans="1:45" ht="206.25">
      <c r="A24" s="17">
        <v>8</v>
      </c>
      <c r="B24" s="24" t="s">
        <v>134</v>
      </c>
      <c r="C24" s="25" t="s">
        <v>152</v>
      </c>
      <c r="D24" s="28" t="s">
        <v>293</v>
      </c>
      <c r="E24" s="26">
        <v>4</v>
      </c>
      <c r="F24" s="26">
        <v>4</v>
      </c>
      <c r="G24" s="27">
        <v>6</v>
      </c>
      <c r="H24" s="28" t="s">
        <v>436</v>
      </c>
      <c r="I24" s="107">
        <v>46.333333333333336</v>
      </c>
      <c r="J24" s="107">
        <v>1.6666666666666667</v>
      </c>
      <c r="K24" s="107">
        <v>3</v>
      </c>
      <c r="L24" s="107">
        <v>3</v>
      </c>
      <c r="M24" s="107">
        <v>2</v>
      </c>
      <c r="N24" s="107">
        <v>56</v>
      </c>
      <c r="O24" s="95">
        <v>8</v>
      </c>
      <c r="P24" s="129">
        <f t="shared" si="0"/>
        <v>48.512850129945278</v>
      </c>
      <c r="Q24" s="95"/>
    </row>
    <row r="25" spans="1:45" ht="102" customHeight="1">
      <c r="A25" s="17">
        <v>9</v>
      </c>
      <c r="B25" s="24" t="s">
        <v>440</v>
      </c>
      <c r="C25" s="25" t="s">
        <v>138</v>
      </c>
      <c r="D25" s="28" t="s">
        <v>299</v>
      </c>
      <c r="E25" s="26" t="s">
        <v>153</v>
      </c>
      <c r="F25" s="26">
        <v>4</v>
      </c>
      <c r="G25" s="27">
        <v>10</v>
      </c>
      <c r="H25" s="29" t="s">
        <v>437</v>
      </c>
      <c r="I25" s="107">
        <v>27</v>
      </c>
      <c r="J25" s="107">
        <v>0.33333333333333331</v>
      </c>
      <c r="K25" s="107">
        <v>3</v>
      </c>
      <c r="L25" s="107">
        <v>2.6666666666666665</v>
      </c>
      <c r="M25" s="107">
        <v>2.3333333333333335</v>
      </c>
      <c r="N25" s="107">
        <v>35.333333333333336</v>
      </c>
      <c r="O25" s="95">
        <v>9</v>
      </c>
      <c r="P25" s="129">
        <f t="shared" si="0"/>
        <v>30.609298296274996</v>
      </c>
      <c r="Q25" s="95"/>
    </row>
    <row r="26" spans="1:45" ht="22.5">
      <c r="A26" s="7"/>
      <c r="B26" s="8"/>
      <c r="C26" s="8"/>
      <c r="D26" s="78"/>
      <c r="E26" s="9"/>
      <c r="F26" s="10"/>
      <c r="G26" s="11">
        <v>61</v>
      </c>
      <c r="H26" s="8"/>
      <c r="I26" s="79"/>
      <c r="J26" s="79"/>
      <c r="K26" s="79"/>
      <c r="L26" s="79"/>
      <c r="M26" s="79"/>
      <c r="N26" s="79"/>
      <c r="O26" s="80"/>
      <c r="P26" s="80"/>
      <c r="Q26" s="80"/>
    </row>
    <row r="27" spans="1:45" ht="23.25">
      <c r="B27" s="81" t="s">
        <v>68</v>
      </c>
      <c r="C27" s="81"/>
      <c r="D27" s="15" t="s">
        <v>438</v>
      </c>
      <c r="E27" s="1"/>
      <c r="G27" s="6"/>
      <c r="I27" s="79"/>
      <c r="J27" s="79"/>
      <c r="K27" s="79"/>
      <c r="L27" s="79"/>
      <c r="M27" s="79"/>
      <c r="N27" s="79"/>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23.25">
      <c r="B28" s="81"/>
      <c r="C28" s="81"/>
      <c r="D28" s="16" t="s">
        <v>439</v>
      </c>
      <c r="E28" s="1"/>
      <c r="I28" s="79"/>
      <c r="J28" s="79"/>
      <c r="K28" s="79"/>
      <c r="L28" s="79"/>
      <c r="M28" s="79"/>
      <c r="N28" s="79"/>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23.25">
      <c r="B29" s="81"/>
      <c r="C29" s="81"/>
      <c r="D29" s="15"/>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44.25" customHeight="1">
      <c r="B30" s="83" t="s">
        <v>69</v>
      </c>
      <c r="C30" s="83"/>
      <c r="D30" s="15" t="s">
        <v>54</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44.25" customHeight="1">
      <c r="B31" s="81" t="s">
        <v>150</v>
      </c>
      <c r="C31" s="81"/>
      <c r="D31" s="84" t="s">
        <v>76</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44.25" customHeight="1">
      <c r="B32" s="16" t="s">
        <v>151</v>
      </c>
      <c r="C32" s="16"/>
      <c r="D32" s="16" t="s">
        <v>52</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sheetData>
  <mergeCells count="32">
    <mergeCell ref="A14:A16"/>
    <mergeCell ref="E14:E16"/>
    <mergeCell ref="F14:F16"/>
    <mergeCell ref="Q14:Q16"/>
    <mergeCell ref="D15:D16"/>
    <mergeCell ref="B14:B16"/>
    <mergeCell ref="C14:C16"/>
    <mergeCell ref="G14:G16"/>
    <mergeCell ref="H14:H16"/>
    <mergeCell ref="P14:P16"/>
    <mergeCell ref="A8:B8"/>
    <mergeCell ref="A10:Q10"/>
    <mergeCell ref="A11:Q11"/>
    <mergeCell ref="B12:C12"/>
    <mergeCell ref="E12:M12"/>
    <mergeCell ref="O12:Q12"/>
    <mergeCell ref="A1:Q1"/>
    <mergeCell ref="A2:Q2"/>
    <mergeCell ref="A3:Q3"/>
    <mergeCell ref="A4:Q4"/>
    <mergeCell ref="O14:O16"/>
    <mergeCell ref="I14:M14"/>
    <mergeCell ref="N14:N16"/>
    <mergeCell ref="C8:O8"/>
    <mergeCell ref="A9:Q9"/>
    <mergeCell ref="A13:Q13"/>
    <mergeCell ref="A5:B5"/>
    <mergeCell ref="C5:O5"/>
    <mergeCell ref="A6:B6"/>
    <mergeCell ref="C6:O6"/>
    <mergeCell ref="A7:B7"/>
    <mergeCell ref="C7:O7"/>
  </mergeCells>
  <phoneticPr fontId="16" type="noConversion"/>
  <pageMargins left="0.28999999999999998" right="0.28000000000000003" top="0.23" bottom="0.16"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Территории</vt:lpstr>
      <vt:lpstr>Пешеходный</vt:lpstr>
      <vt:lpstr>Водный</vt:lpstr>
      <vt:lpstr>Горный</vt:lpstr>
      <vt:lpstr>Лыжный</vt:lpstr>
      <vt:lpstr>Парусный</vt:lpstr>
      <vt:lpstr>Передвижение</vt:lpstr>
      <vt:lpstr>Комби</vt:lpstr>
      <vt:lpstr>Водный!Область_печати</vt:lpstr>
      <vt:lpstr>Горный!Область_печати</vt:lpstr>
      <vt:lpstr>Комби!Область_печати</vt:lpstr>
      <vt:lpstr>Лыжный!Область_печати</vt:lpstr>
      <vt:lpstr>Парусный!Область_печати</vt:lpstr>
      <vt:lpstr>Передвижение!Область_печати</vt:lpstr>
      <vt:lpstr>Пешеходный!Область_печати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2014-03-21T07:58:06Z</cp:lastPrinted>
  <dcterms:created xsi:type="dcterms:W3CDTF">2006-09-28T05:33:49Z</dcterms:created>
  <dcterms:modified xsi:type="dcterms:W3CDTF">2014-03-27T13:36:11Z</dcterms:modified>
</cp:coreProperties>
</file>